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за 2023 год\"/>
    </mc:Choice>
  </mc:AlternateContent>
  <bookViews>
    <workbookView xWindow="0" yWindow="0" windowWidth="28800" windowHeight="11145"/>
  </bookViews>
  <sheets>
    <sheet name="Report" sheetId="1" r:id="rId1"/>
  </sheets>
  <definedNames>
    <definedName name="__bookmark_1">Report!#REF!</definedName>
    <definedName name="__bookmark_2">Report!$A$11:$E$97</definedName>
  </definedNames>
  <calcPr calcId="162913"/>
</workbook>
</file>

<file path=xl/calcChain.xml><?xml version="1.0" encoding="utf-8"?>
<calcChain xmlns="http://schemas.openxmlformats.org/spreadsheetml/2006/main">
  <c r="D76" i="1" l="1"/>
  <c r="E100" i="1"/>
  <c r="E98" i="1"/>
  <c r="E99" i="1"/>
  <c r="D12" i="1"/>
  <c r="E12" i="1" s="1"/>
  <c r="D77" i="1"/>
  <c r="D91" i="1"/>
  <c r="D86" i="1"/>
  <c r="D82" i="1"/>
  <c r="D44" i="1"/>
  <c r="D43" i="1" s="1"/>
  <c r="E73" i="1"/>
  <c r="E74" i="1"/>
  <c r="E75" i="1"/>
  <c r="D69" i="1"/>
  <c r="D65" i="1" s="1"/>
  <c r="E65" i="1" s="1"/>
  <c r="D61" i="1"/>
  <c r="E61" i="1" s="1"/>
  <c r="D56" i="1"/>
  <c r="E56" i="1" s="1"/>
  <c r="E58" i="1"/>
  <c r="E59" i="1"/>
  <c r="E60" i="1"/>
  <c r="D50" i="1"/>
  <c r="E50" i="1" s="1"/>
  <c r="D40" i="1"/>
  <c r="E40" i="1" s="1"/>
  <c r="D34" i="1"/>
  <c r="E34" i="1" s="1"/>
  <c r="D26" i="1"/>
  <c r="E26" i="1" s="1"/>
  <c r="E30" i="1"/>
  <c r="E31" i="1"/>
  <c r="D21" i="1"/>
  <c r="E21" i="1" s="1"/>
  <c r="D14" i="1"/>
  <c r="E14" i="1" s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2" i="1"/>
  <c r="E71" i="1"/>
  <c r="E70" i="1"/>
  <c r="E68" i="1"/>
  <c r="E67" i="1"/>
  <c r="E66" i="1"/>
  <c r="E64" i="1"/>
  <c r="E63" i="1"/>
  <c r="E62" i="1"/>
  <c r="E57" i="1"/>
  <c r="E54" i="1"/>
  <c r="E53" i="1"/>
  <c r="E52" i="1"/>
  <c r="E51" i="1"/>
  <c r="E49" i="1"/>
  <c r="E48" i="1"/>
  <c r="E47" i="1"/>
  <c r="E46" i="1"/>
  <c r="E45" i="1"/>
  <c r="E44" i="1"/>
  <c r="E42" i="1"/>
  <c r="E41" i="1"/>
  <c r="E39" i="1"/>
  <c r="E38" i="1"/>
  <c r="E37" i="1"/>
  <c r="E36" i="1"/>
  <c r="E35" i="1"/>
  <c r="E33" i="1"/>
  <c r="E32" i="1"/>
  <c r="E29" i="1"/>
  <c r="E28" i="1"/>
  <c r="E27" i="1"/>
  <c r="E25" i="1"/>
  <c r="E24" i="1"/>
  <c r="E23" i="1"/>
  <c r="E22" i="1"/>
  <c r="E20" i="1"/>
  <c r="E19" i="1"/>
  <c r="E18" i="1"/>
  <c r="E17" i="1"/>
  <c r="E16" i="1"/>
  <c r="E15" i="1"/>
  <c r="D13" i="1" l="1"/>
  <c r="E13" i="1" s="1"/>
  <c r="E43" i="1"/>
  <c r="E69" i="1"/>
  <c r="D55" i="1"/>
  <c r="E55" i="1" s="1"/>
</calcChain>
</file>

<file path=xl/sharedStrings.xml><?xml version="1.0" encoding="utf-8"?>
<sst xmlns="http://schemas.openxmlformats.org/spreadsheetml/2006/main" count="194" uniqueCount="193">
  <si>
    <t>Код</t>
  </si>
  <si>
    <t>Наименование дохода</t>
  </si>
  <si>
    <t>1</t>
  </si>
  <si>
    <t>2</t>
  </si>
  <si>
    <t>3</t>
  </si>
  <si>
    <t>4</t>
  </si>
  <si>
    <t>5</t>
  </si>
  <si>
    <t>ВСЕГО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</si>
  <si>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</si>
  <si>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</si>
  <si>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</si>
  <si>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</si>
  <si>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</si>
  <si>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</si>
  <si>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</si>
  <si>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</si>
  <si>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</si>
  <si>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</si>
  <si>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</si>
  <si>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</si>
  <si>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</si>
  <si>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</si>
  <si>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</si>
  <si>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</si>
  <si>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1 03 00000 00 0000 000</t>
  </si>
  <si>
    <t>НАЛОГИ НА ТОВАРЫ (РАБОТЫ, УСЛУГИ), РЕАЛИЗУЕМЫЕ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</si>
  <si>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</si>
  <si>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</si>
  <si>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</si>
  <si>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</si>
  <si>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</si>
  <si>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</si>
  <si>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</si>
  <si>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</si>
  <si>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</si>
  <si>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</si>
  <si>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</si>
  <si>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</si>
  <si>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</si>
  <si>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</si>
  <si>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</si>
  <si>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</si>
  <si>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</si>
  <si>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</t>
  </si>
  <si>
    <t>1 05 04060 02 0000 110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</si>
  <si>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</si>
  <si>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</si>
  <si>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</si>
  <si>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</si>
  <si>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</si>
  <si>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1 06 01020 14 0000 110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</si>
  <si>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</si>
  <si>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1 06 06000 00 0000 110</t>
  </si>
  <si>
    <t>Земельный налог</t>
  </si>
  <si>
    <t>1 06 06032 14 0000 110</t>
  </si>
  <si>
    <t>Земельный налог с организаций, обладающих земельным участком, расположенным в границах муниципальных округов</t>
  </si>
  <si>
    <t>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</si>
  <si>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</si>
  <si>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1 08 00000 00 0000 000</t>
  </si>
  <si>
    <t>ГОСУДАРСТВЕННАЯ ПОШЛИНА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</si>
  <si>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</si>
  <si>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</si>
  <si>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1 08 07150 01 0000 110</t>
  </si>
  <si>
    <t>Государственная пошлина за выдачу разрешения на установку рекламной конструкции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</si>
  <si>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</si>
  <si>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</si>
  <si>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</si>
  <si>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</si>
  <si>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1 11 05012 14 0000 120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</si>
  <si>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</si>
  <si>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1 11 05074 14 0000 120</t>
  </si>
  <si>
    <t>Доходы от сдачи в аренду имущества, составляющего казну муниципальных округов (за исключением земельных участков)</t>
  </si>
  <si>
    <t>1 11 05410 14 0000 120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</si>
  <si>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</si>
  <si>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</si>
  <si>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</si>
  <si>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1 11 09044 14 0000 120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</si>
  <si>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</si>
  <si>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</si>
  <si>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</si>
  <si>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1 12 01010 01 0000 120</t>
  </si>
  <si>
    <t>Плата за выбросы загрязняющих веществ в атмосферный воздух стационарными объектами</t>
  </si>
  <si>
    <t>1 12 01030 01 0000 120</t>
  </si>
  <si>
    <t>Плата за сбросы загрязняющих веществ в водные объекты</t>
  </si>
  <si>
    <t>1 12 01041 01 0000 120</t>
  </si>
  <si>
    <t>Плата за размещение отходов производства</t>
  </si>
  <si>
    <t>1 12 01042 01 0000 120</t>
  </si>
  <si>
    <t>Плата за размещение твердых коммунальных отходов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</si>
  <si>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</si>
  <si>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</si>
  <si>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</si>
  <si>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</si>
  <si>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1 13 01994 14 0000 130</t>
  </si>
  <si>
    <t>Прочие доходы от оказания платных услуг (работ) получателями средств бюджетов муниципальных округов</t>
  </si>
  <si>
    <t>1 14 00000 00 0000 000</t>
  </si>
  <si>
    <t>ДОХОДЫ ОТ ПРОДАЖИ МАТЕРИАЛЬНЫХ И НЕМАТЕРИАЛЬНЫХ АКТИВОВ</t>
  </si>
  <si>
    <t>1 14 02043 14 0000 410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</si>
  <si>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</si>
  <si>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</si>
  <si>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</si>
  <si>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1 14 06012 14 0000 430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</si>
  <si>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</si>
  <si>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1 16 00000 00 0000 000</t>
  </si>
  <si>
    <t>ШТРАФЫ, САНКЦИИ, ВОЗМЕЩЕНИЕ УЩЕРБА</t>
  </si>
  <si>
    <t>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</si>
  <si>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</si>
  <si>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1 16 07000 00 0000 140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</si>
  <si>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</si>
  <si>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1 16 07010 14 0000 140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</si>
  <si>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</si>
  <si>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1 16 10000 00 0000 140</t>
  </si>
  <si>
    <t>Платежи в целях возмещения причиненного ущерба (убытков)</t>
  </si>
  <si>
    <t>1 16 10032 14 0000 140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</si>
  <si>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</si>
  <si>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</si>
  <si>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</si>
  <si>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</si>
  <si>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</si>
  <si>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</si>
  <si>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</si>
  <si>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</si>
  <si>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</si>
  <si>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</si>
  <si>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</si>
  <si>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2 02 15001 14 0000 150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</si>
  <si>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</si>
  <si>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2 02 15002 14 0000 150</t>
  </si>
  <si>
    <t>Дотации бюджетам муниципальных округов на поддержку мер по обеспечению сбалансированности бюджетов</t>
  </si>
  <si>
    <t>2 02 16549 14 0000 150</t>
  </si>
  <si>
    <t>Дотации (гранты) бюджетам муниципальных округов за достижение показателей деятельности органов местного самоуправления</t>
  </si>
  <si>
    <t>2 02 20000 00 0000 150</t>
  </si>
  <si>
    <t>Субсидии бюджетам бюджетной системы Российской Федерации (межбюджетные субсидии)</t>
  </si>
  <si>
    <t>2 02 25213 14 0000 150</t>
  </si>
  <si>
    <t>Субсидии бюджетам муниципальных округов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</si>
  <si>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2 02 25304 14 0000 150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</si>
  <si>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</si>
  <si>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2 02 29999 14 0000 150</t>
  </si>
  <si>
    <t>Прочие субсидии бюджетам муниципальных округов</t>
  </si>
  <si>
    <t>2 02 30000 00 0000 150</t>
  </si>
  <si>
    <t>Субвенции бюджетам бюджетной системы Российской Федерации</t>
  </si>
  <si>
    <t>2 02 30024 14 0000 150</t>
  </si>
  <si>
    <t>Субвенции бюджетам муниципальных округов на выполнение передаваемых полномочий субъектов Российской Федерации</t>
  </si>
  <si>
    <t>2 02 35118 14 0000 150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</si>
  <si>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</si>
  <si>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2 02 35930 14 0000 150</t>
  </si>
  <si>
    <t>Субвенции бюджетам муниципальных округов на государственную регистрацию актов гражданского состояния</t>
  </si>
  <si>
    <t>2 02 36900 14 0000 150</t>
  </si>
  <si>
    <t>Единая субвенция бюджетам муниципальных округов из бюджета субъекта Российской Федерации</t>
  </si>
  <si>
    <t>2 02 40000 00 0000 150</t>
  </si>
  <si>
    <t>Иные межбюджетные трансферты</t>
  </si>
  <si>
    <t>2 02 45179 14 0000 150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</si>
  <si>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</si>
  <si>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</si>
  <si>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</si>
  <si>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2 02 45505 14 0000 150</t>
  </si>
  <si>
    <t>Межбюджетные трансферты,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</si>
  <si>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2 02 49999 14 0000 150</t>
  </si>
  <si>
    <t>Прочие межбюджетные трансферты, передаваемые бюджетам муниципальных округов</t>
  </si>
  <si>
    <t>2 07 00000 00 0000 000</t>
  </si>
  <si>
    <t>ПРОЧИЕ БЕЗВОЗМЕЗДНЫЕ ПОСТУПЛЕНИЯ</t>
  </si>
  <si>
    <t>2 07 04050 14 0000 150</t>
  </si>
  <si>
    <t>Прочие безвозмездные поступления в бюджеты муниципальных округов</t>
  </si>
  <si>
    <t>План на                              2023 год</t>
  </si>
  <si>
    <t>% исполнения</t>
  </si>
  <si>
    <t>Приложение № 1</t>
  </si>
  <si>
    <t xml:space="preserve">  Среднеканского муниципального округа</t>
  </si>
  <si>
    <t>Магаданской области</t>
  </si>
  <si>
    <t>от ____________________ № ____</t>
  </si>
  <si>
    <t>(руб.)</t>
  </si>
  <si>
    <t>ИСПОЛНЕНИЕ БЮДЖЕТА МУНИЦИПАЛЬНОГО ОБРАЗОВАНИЯ "СРЕДНЕКАНСКИЙ МУНИЦИПАЛЬНЫЙ ОКРУГ МАГАДАНСКОЙ ОБЛАСТИ" ПО ДОХОДА ЗА 2023 ГОДА</t>
  </si>
  <si>
    <t>Исполнение на                   01.01.2024 г.</t>
  </si>
  <si>
    <t>Единый налог на вмененный доход для отдельных видов деятельности</t>
  </si>
  <si>
    <t>1 05 02 000 02 0000 110</t>
  </si>
  <si>
    <t>1 05 02 010 02 0000 110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</si>
  <si>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</si>
  <si>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</si>
  <si>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муниципальных округов</t>
  </si>
  <si>
    <t>1 13 02 000 00 0000 130</t>
  </si>
  <si>
    <t>1 13 02 990 00 0000 130</t>
  </si>
  <si>
    <t>1 13 02 994 14 0000 130</t>
  </si>
  <si>
    <t>ПРОЧИЕ НЕНАЛОГОВЫЕ ДОХОДЫ</t>
  </si>
  <si>
    <t>Невыясненные поступления</t>
  </si>
  <si>
    <t>Невыясненные поступления, зачисляемые в бюджеты муниципальных округов</t>
  </si>
  <si>
    <t>1 17 00 000 00 0000 000</t>
  </si>
  <si>
    <t>1 17 01 000 00 0000 180</t>
  </si>
  <si>
    <t>1 17 01 040 14 0000 180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</si>
  <si>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</si>
  <si>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</si>
  <si>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</si>
  <si>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2 19 00 000 00 0000 000</t>
  </si>
  <si>
    <t>2 19 00 000 14 0000 150</t>
  </si>
  <si>
    <t>2 19 60 010 14 0000 150</t>
  </si>
  <si>
    <t xml:space="preserve"> к решению Собрания представителей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</si>
</sst>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5" fillId="0" borderId="0"/>
  </cellStyleXfs>
  <cellXfs count="26"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23" fillId="0" borderId="11" xfId="0" applyNumberFormat="1" applyFont="1" applyFill="1" applyBorder="1" applyAlignment="1" applyProtection="1">
      <alignment horizontal="left" vertical="top" wrapText="1"/>
    </xf>
    <xf numFmtId="4" fontId="23" fillId="0" borderId="11" xfId="0" applyNumberFormat="1" applyFont="1" applyFill="1" applyBorder="1" applyAlignment="1" applyProtection="1">
      <alignment horizontal="right" vertical="top" wrapText="1"/>
    </xf>
    <xf numFmtId="0" fontId="24" fillId="0" borderId="11" xfId="0" applyNumberFormat="1" applyFont="1" applyFill="1" applyBorder="1" applyAlignment="1" applyProtection="1">
      <alignment horizontal="left" vertical="top" wrapText="1"/>
    </xf>
    <xf numFmtId="4" fontId="24" fillId="0" borderId="11" xfId="0" applyNumberFormat="1" applyFont="1" applyFill="1" applyBorder="1" applyAlignment="1" applyProtection="1">
      <alignment horizontal="right" vertical="top" wrapText="1"/>
    </xf>
    <xf numFmtId="0" fontId="26" fillId="0" borderId="0" xfId="43" applyFont="1" applyFill="1"/>
    <xf numFmtId="0" fontId="26" fillId="0" borderId="0" xfId="43" applyFont="1" applyFill="1" applyAlignment="1">
      <alignment wrapText="1"/>
    </xf>
    <xf numFmtId="0" fontId="27" fillId="0" borderId="0" xfId="43" applyFont="1" applyFill="1" applyAlignment="1">
      <alignment vertical="center" wrapText="1"/>
    </xf>
    <xf numFmtId="0" fontId="27" fillId="0" borderId="0" xfId="43" applyFont="1" applyFill="1" applyAlignment="1">
      <alignment wrapText="1"/>
    </xf>
    <xf numFmtId="0" fontId="20" fillId="0" borderId="0" xfId="0" applyNumberFormat="1" applyFont="1" applyFill="1" applyBorder="1" applyAlignment="1" applyProtection="1">
      <alignment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right" vertical="center" wrapText="1"/>
    </xf>
    <xf numFmtId="0" fontId="24" fillId="0" borderId="10" xfId="0" applyNumberFormat="1" applyFont="1" applyFill="1" applyBorder="1" applyAlignment="1" applyProtection="1">
      <alignment horizontal="left" vertical="top" wrapText="1"/>
    </xf>
    <xf numFmtId="4" fontId="24" fillId="0" borderId="10" xfId="0" applyNumberFormat="1" applyFont="1" applyFill="1" applyBorder="1" applyAlignment="1" applyProtection="1">
      <alignment horizontal="right" vertical="top" wrapText="1"/>
    </xf>
    <xf numFmtId="0" fontId="24" fillId="0" borderId="12" xfId="0" applyNumberFormat="1" applyFont="1" applyFill="1" applyBorder="1" applyAlignment="1" applyProtection="1">
      <alignment horizontal="left" vertical="top" wrapText="1"/>
    </xf>
    <xf numFmtId="4" fontId="24" fillId="0" borderId="12" xfId="0" applyNumberFormat="1" applyFont="1" applyFill="1" applyBorder="1" applyAlignment="1" applyProtection="1">
      <alignment horizontal="right" vertical="top" wrapText="1"/>
    </xf>
    <xf numFmtId="0" fontId="23" fillId="0" borderId="10" xfId="0" applyNumberFormat="1" applyFont="1" applyFill="1" applyBorder="1" applyAlignment="1" applyProtection="1">
      <alignment horizontal="left" vertical="top" wrapText="1"/>
    </xf>
    <xf numFmtId="4" fontId="23" fillId="0" borderId="10" xfId="0" applyNumberFormat="1" applyFont="1" applyFill="1" applyBorder="1" applyAlignment="1" applyProtection="1">
      <alignment horizontal="right" vertical="top" wrapText="1"/>
    </xf>
    <xf numFmtId="0" fontId="28" fillId="0" borderId="0" xfId="43" applyFont="1" applyFill="1" applyAlignment="1">
      <alignment horizontal="center" vertical="center" wrapText="1"/>
    </xf>
    <xf numFmtId="0" fontId="27" fillId="0" borderId="0" xfId="43" applyFont="1" applyFill="1" applyAlignment="1">
      <alignment horizontal="right" vertical="center"/>
    </xf>
    <xf numFmtId="0" fontId="26" fillId="0" borderId="0" xfId="43" applyFont="1" applyFill="1" applyAlignment="1">
      <alignment horizontal="right"/>
    </xf>
    <xf numFmtId="0" fontId="26" fillId="0" borderId="0" xfId="43" applyFont="1" applyFill="1" applyAlignment="1">
      <alignment horizontal="right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Normal="100" workbookViewId="0">
      <selection activeCell="F7" sqref="F7"/>
    </sheetView>
  </sheetViews>
  <sheetFormatPr defaultRowHeight="15" x14ac:dyDescent="0.25"/>
  <cols>
    <col min="1" max="1" width="29.7109375" style="1" customWidth="1"/>
    <col min="2" max="2" width="54.5703125" style="1" customWidth="1"/>
    <col min="3" max="3" width="14.85546875" style="1" customWidth="1"/>
    <col min="4" max="4" width="14.7109375" style="1" customWidth="1"/>
    <col min="5" max="5" width="12.28515625" style="1" customWidth="1"/>
    <col min="6" max="6" width="54.42578125" style="1" customWidth="1"/>
    <col min="7" max="16384" width="9.140625" style="1"/>
  </cols>
  <sheetData>
    <row r="1" spans="1:5" ht="15.75" x14ac:dyDescent="0.25">
      <c r="A1" s="9"/>
      <c r="B1" s="10"/>
      <c r="C1" s="23" t="s">
        <v>164</v>
      </c>
      <c r="D1" s="23"/>
      <c r="E1" s="23"/>
    </row>
    <row r="2" spans="1:5" ht="15.75" x14ac:dyDescent="0.25">
      <c r="A2" s="9"/>
      <c r="B2" s="10"/>
      <c r="C2" s="24" t="s">
        <v>192</v>
      </c>
      <c r="D2" s="24"/>
      <c r="E2" s="24"/>
    </row>
    <row r="3" spans="1:5" ht="15.75" x14ac:dyDescent="0.25">
      <c r="A3" s="9"/>
      <c r="B3" s="10"/>
      <c r="C3" s="24" t="s">
        <v>165</v>
      </c>
      <c r="D3" s="24"/>
      <c r="E3" s="24"/>
    </row>
    <row r="4" spans="1:5" ht="15.75" x14ac:dyDescent="0.25">
      <c r="A4" s="9"/>
      <c r="B4" s="10"/>
      <c r="C4" s="24" t="s">
        <v>166</v>
      </c>
      <c r="D4" s="24"/>
      <c r="E4" s="24"/>
    </row>
    <row r="5" spans="1:5" ht="15.75" customHeight="1" x14ac:dyDescent="0.25">
      <c r="A5" s="11"/>
      <c r="B5" s="11"/>
      <c r="C5" s="25" t="s">
        <v>167</v>
      </c>
      <c r="D5" s="25"/>
      <c r="E5" s="25"/>
    </row>
    <row r="6" spans="1:5" ht="15.75" x14ac:dyDescent="0.25">
      <c r="A6" s="12"/>
      <c r="B6" s="12"/>
      <c r="C6" s="12"/>
      <c r="D6" s="12"/>
      <c r="E6" s="12"/>
    </row>
    <row r="7" spans="1:5" ht="38.25" customHeight="1" x14ac:dyDescent="0.25">
      <c r="A7" s="22" t="s">
        <v>169</v>
      </c>
      <c r="B7" s="22"/>
      <c r="C7" s="22"/>
      <c r="D7" s="22"/>
      <c r="E7" s="22"/>
    </row>
    <row r="8" spans="1:5" ht="15.75" x14ac:dyDescent="0.25">
      <c r="A8" s="13"/>
      <c r="B8" s="13"/>
      <c r="C8" s="13"/>
      <c r="D8" s="13"/>
      <c r="E8" s="14"/>
    </row>
    <row r="9" spans="1:5" ht="15.75" x14ac:dyDescent="0.25">
      <c r="A9" s="13"/>
      <c r="B9" s="13"/>
      <c r="C9" s="13"/>
      <c r="D9" s="13"/>
      <c r="E9" s="15" t="s">
        <v>168</v>
      </c>
    </row>
    <row r="10" spans="1:5" ht="27" customHeight="1" x14ac:dyDescent="0.25">
      <c r="A10" s="3" t="s">
        <v>0</v>
      </c>
      <c r="B10" s="3" t="s">
        <v>1</v>
      </c>
      <c r="C10" s="3" t="s">
        <v>162</v>
      </c>
      <c r="D10" s="3" t="s">
        <v>170</v>
      </c>
      <c r="E10" s="3" t="s">
        <v>163</v>
      </c>
    </row>
    <row r="11" spans="1:5" s="2" customFormat="1" ht="11.25" customHeight="1" x14ac:dyDescent="0.3">
      <c r="A11" s="4" t="s">
        <v>2</v>
      </c>
      <c r="B11" s="4" t="s">
        <v>3</v>
      </c>
      <c r="C11" s="4" t="s">
        <v>4</v>
      </c>
      <c r="D11" s="4" t="s">
        <v>5</v>
      </c>
      <c r="E11" s="4" t="s">
        <v>6</v>
      </c>
    </row>
    <row r="12" spans="1:5" s="2" customFormat="1" ht="38.450000000000003" customHeight="1" x14ac:dyDescent="0.3">
      <c r="A12" s="5"/>
      <c r="B12" s="5" t="s">
        <v>7</v>
      </c>
      <c r="C12" s="6">
        <v>548846799.07000005</v>
      </c>
      <c r="D12" s="6">
        <f>D13+D76</f>
        <v>547677499.25999999</v>
      </c>
      <c r="E12" s="6">
        <f>D12/C12*100</f>
        <v>99.78695333342904</v>
      </c>
    </row>
    <row r="13" spans="1:5" s="2" customFormat="1" ht="18.75" x14ac:dyDescent="0.3">
      <c r="A13" s="5" t="s">
        <v>8</v>
      </c>
      <c r="B13" s="5" t="s">
        <v>9</v>
      </c>
      <c r="C13" s="6">
        <v>159469741</v>
      </c>
      <c r="D13" s="6">
        <f>D14+D21+D26+D34+D40+D43+D50+D55+D61+D65+D73</f>
        <v>161991679.19000003</v>
      </c>
      <c r="E13" s="6">
        <f t="shared" ref="E13:E83" si="0">D13/C13*100</f>
        <v>101.58145249009969</v>
      </c>
    </row>
    <row r="14" spans="1:5" s="2" customFormat="1" ht="18.75" x14ac:dyDescent="0.3">
      <c r="A14" s="5" t="s">
        <v>10</v>
      </c>
      <c r="B14" s="5" t="s">
        <v>11</v>
      </c>
      <c r="C14" s="6">
        <v>126882207</v>
      </c>
      <c r="D14" s="6">
        <f>SUM(D15:D20)</f>
        <v>135350434.74000001</v>
      </c>
      <c r="E14" s="6">
        <f t="shared" si="0"/>
        <v>106.67408609940085</v>
      </c>
    </row>
    <row r="15" spans="1:5" s="2" customFormat="1" ht="67.5" x14ac:dyDescent="0.3">
      <c r="A15" s="7" t="s">
        <v>12</v>
      </c>
      <c r="B15" s="7" t="s">
        <v>13</v>
      </c>
      <c r="C15" s="8">
        <v>125435000</v>
      </c>
      <c r="D15" s="8">
        <v>134179558</v>
      </c>
      <c r="E15" s="8">
        <f t="shared" si="0"/>
        <v>106.97138597680073</v>
      </c>
    </row>
    <row r="16" spans="1:5" s="2" customFormat="1" ht="67.5" x14ac:dyDescent="0.3">
      <c r="A16" s="7" t="s">
        <v>14</v>
      </c>
      <c r="B16" s="7" t="s">
        <v>15</v>
      </c>
      <c r="C16" s="8">
        <v>97000</v>
      </c>
      <c r="D16" s="8">
        <v>-83175.600000000006</v>
      </c>
      <c r="E16" s="8">
        <f t="shared" si="0"/>
        <v>-85.748041237113398</v>
      </c>
    </row>
    <row r="17" spans="1:5" s="2" customFormat="1" ht="33.75" x14ac:dyDescent="0.3">
      <c r="A17" s="7" t="s">
        <v>16</v>
      </c>
      <c r="B17" s="7" t="s">
        <v>17</v>
      </c>
      <c r="C17" s="8">
        <v>73000</v>
      </c>
      <c r="D17" s="8">
        <v>37852.69</v>
      </c>
      <c r="E17" s="8">
        <f t="shared" si="0"/>
        <v>51.853000000000002</v>
      </c>
    </row>
    <row r="18" spans="1:5" s="2" customFormat="1" ht="56.25" x14ac:dyDescent="0.3">
      <c r="A18" s="7" t="s">
        <v>18</v>
      </c>
      <c r="B18" s="7" t="s">
        <v>19</v>
      </c>
      <c r="C18" s="8">
        <v>286000</v>
      </c>
      <c r="D18" s="8">
        <v>168317.52</v>
      </c>
      <c r="E18" s="8">
        <f t="shared" si="0"/>
        <v>58.852279720279718</v>
      </c>
    </row>
    <row r="19" spans="1:5" s="2" customFormat="1" ht="78.75" x14ac:dyDescent="0.3">
      <c r="A19" s="7" t="s">
        <v>20</v>
      </c>
      <c r="B19" s="7" t="s">
        <v>21</v>
      </c>
      <c r="C19" s="8">
        <v>991147</v>
      </c>
      <c r="D19" s="8">
        <v>1047830.53</v>
      </c>
      <c r="E19" s="8">
        <f t="shared" si="0"/>
        <v>105.71898315789687</v>
      </c>
    </row>
    <row r="20" spans="1:5" s="2" customFormat="1" ht="33.75" x14ac:dyDescent="0.3">
      <c r="A20" s="7" t="s">
        <v>22</v>
      </c>
      <c r="B20" s="7" t="s">
        <v>23</v>
      </c>
      <c r="C20" s="8">
        <v>60</v>
      </c>
      <c r="D20" s="8">
        <v>51.6</v>
      </c>
      <c r="E20" s="8">
        <f t="shared" si="0"/>
        <v>86</v>
      </c>
    </row>
    <row r="21" spans="1:5" s="2" customFormat="1" ht="21" x14ac:dyDescent="0.3">
      <c r="A21" s="5" t="s">
        <v>24</v>
      </c>
      <c r="B21" s="5" t="s">
        <v>25</v>
      </c>
      <c r="C21" s="6">
        <v>7409600</v>
      </c>
      <c r="D21" s="6">
        <f>SUM(D22:D25)</f>
        <v>7475077.0200000005</v>
      </c>
      <c r="E21" s="6">
        <f t="shared" si="0"/>
        <v>100.88367820125244</v>
      </c>
    </row>
    <row r="22" spans="1:5" s="2" customFormat="1" ht="45" x14ac:dyDescent="0.3">
      <c r="A22" s="7" t="s">
        <v>26</v>
      </c>
      <c r="B22" s="7" t="s">
        <v>27</v>
      </c>
      <c r="C22" s="8">
        <v>3817200</v>
      </c>
      <c r="D22" s="8">
        <v>3873244.84</v>
      </c>
      <c r="E22" s="8">
        <f t="shared" si="0"/>
        <v>101.46821858954208</v>
      </c>
    </row>
    <row r="23" spans="1:5" s="2" customFormat="1" ht="56.25" x14ac:dyDescent="0.3">
      <c r="A23" s="7" t="s">
        <v>28</v>
      </c>
      <c r="B23" s="7" t="s">
        <v>29</v>
      </c>
      <c r="C23" s="8">
        <v>19800</v>
      </c>
      <c r="D23" s="8">
        <v>20229.560000000001</v>
      </c>
      <c r="E23" s="8">
        <f t="shared" si="0"/>
        <v>102.16949494949496</v>
      </c>
    </row>
    <row r="24" spans="1:5" s="2" customFormat="1" ht="45" x14ac:dyDescent="0.3">
      <c r="A24" s="7" t="s">
        <v>30</v>
      </c>
      <c r="B24" s="7" t="s">
        <v>31</v>
      </c>
      <c r="C24" s="8">
        <v>3995400</v>
      </c>
      <c r="D24" s="8">
        <v>4003300.83</v>
      </c>
      <c r="E24" s="8">
        <f t="shared" si="0"/>
        <v>100.19774816038445</v>
      </c>
    </row>
    <row r="25" spans="1:5" s="2" customFormat="1" ht="67.5" x14ac:dyDescent="0.3">
      <c r="A25" s="7" t="s">
        <v>32</v>
      </c>
      <c r="B25" s="7" t="s">
        <v>33</v>
      </c>
      <c r="C25" s="8">
        <v>-422800</v>
      </c>
      <c r="D25" s="8">
        <v>-421698.21</v>
      </c>
      <c r="E25" s="8">
        <f t="shared" si="0"/>
        <v>99.739406338694423</v>
      </c>
    </row>
    <row r="26" spans="1:5" s="2" customFormat="1" ht="18.75" x14ac:dyDescent="0.3">
      <c r="A26" s="5" t="s">
        <v>34</v>
      </c>
      <c r="B26" s="5" t="s">
        <v>35</v>
      </c>
      <c r="C26" s="6">
        <v>6048890</v>
      </c>
      <c r="D26" s="6">
        <f>D27+D30+D32+D33</f>
        <v>3549635.9</v>
      </c>
      <c r="E26" s="6">
        <f t="shared" si="0"/>
        <v>58.682434297862919</v>
      </c>
    </row>
    <row r="27" spans="1:5" s="2" customFormat="1" ht="22.5" x14ac:dyDescent="0.3">
      <c r="A27" s="7" t="s">
        <v>36</v>
      </c>
      <c r="B27" s="7" t="s">
        <v>37</v>
      </c>
      <c r="C27" s="8">
        <v>5850000</v>
      </c>
      <c r="D27" s="8">
        <v>3461597.86</v>
      </c>
      <c r="E27" s="8">
        <f t="shared" si="0"/>
        <v>59.172612991452986</v>
      </c>
    </row>
    <row r="28" spans="1:5" s="2" customFormat="1" ht="22.5" x14ac:dyDescent="0.3">
      <c r="A28" s="7" t="s">
        <v>38</v>
      </c>
      <c r="B28" s="7" t="s">
        <v>39</v>
      </c>
      <c r="C28" s="8">
        <v>3260000</v>
      </c>
      <c r="D28" s="8">
        <v>1767453.41</v>
      </c>
      <c r="E28" s="8">
        <f t="shared" si="0"/>
        <v>54.216362269938642</v>
      </c>
    </row>
    <row r="29" spans="1:5" s="2" customFormat="1" ht="45" x14ac:dyDescent="0.3">
      <c r="A29" s="7" t="s">
        <v>40</v>
      </c>
      <c r="B29" s="7" t="s">
        <v>41</v>
      </c>
      <c r="C29" s="8">
        <v>2590000</v>
      </c>
      <c r="D29" s="8">
        <v>1694144.45</v>
      </c>
      <c r="E29" s="8">
        <f t="shared" si="0"/>
        <v>65.410982625482632</v>
      </c>
    </row>
    <row r="30" spans="1:5" s="2" customFormat="1" ht="18.75" x14ac:dyDescent="0.3">
      <c r="A30" s="7" t="s">
        <v>172</v>
      </c>
      <c r="B30" s="7" t="s">
        <v>171</v>
      </c>
      <c r="C30" s="8">
        <v>0</v>
      </c>
      <c r="D30" s="8">
        <v>-25740.25</v>
      </c>
      <c r="E30" s="8" t="e">
        <f t="shared" si="0"/>
        <v>#DIV/0!</v>
      </c>
    </row>
    <row r="31" spans="1:5" s="2" customFormat="1" ht="18.75" x14ac:dyDescent="0.3">
      <c r="A31" s="7" t="s">
        <v>173</v>
      </c>
      <c r="B31" s="7" t="s">
        <v>171</v>
      </c>
      <c r="C31" s="8">
        <v>0</v>
      </c>
      <c r="D31" s="8">
        <v>-25740.25</v>
      </c>
      <c r="E31" s="8" t="e">
        <f t="shared" si="0"/>
        <v>#DIV/0!</v>
      </c>
    </row>
    <row r="32" spans="1:5" s="2" customFormat="1" ht="18.75" x14ac:dyDescent="0.3">
      <c r="A32" s="7" t="s">
        <v>42</v>
      </c>
      <c r="B32" s="7" t="s">
        <v>43</v>
      </c>
      <c r="C32" s="8">
        <v>59890</v>
      </c>
      <c r="D32" s="8">
        <v>56709.1</v>
      </c>
      <c r="E32" s="8">
        <f t="shared" si="0"/>
        <v>94.688762731674743</v>
      </c>
    </row>
    <row r="33" spans="1:5" s="2" customFormat="1" ht="22.5" x14ac:dyDescent="0.3">
      <c r="A33" s="7" t="s">
        <v>44</v>
      </c>
      <c r="B33" s="7" t="s">
        <v>45</v>
      </c>
      <c r="C33" s="8">
        <v>139000</v>
      </c>
      <c r="D33" s="8">
        <v>57069.19</v>
      </c>
      <c r="E33" s="8">
        <f t="shared" si="0"/>
        <v>41.056971223021584</v>
      </c>
    </row>
    <row r="34" spans="1:5" s="2" customFormat="1" ht="18.75" x14ac:dyDescent="0.3">
      <c r="A34" s="5" t="s">
        <v>46</v>
      </c>
      <c r="B34" s="5" t="s">
        <v>47</v>
      </c>
      <c r="C34" s="6">
        <v>1031200</v>
      </c>
      <c r="D34" s="6">
        <f>D35+D37</f>
        <v>893047.69</v>
      </c>
      <c r="E34" s="6">
        <f t="shared" si="0"/>
        <v>86.602762800620638</v>
      </c>
    </row>
    <row r="35" spans="1:5" s="2" customFormat="1" ht="18.75" x14ac:dyDescent="0.3">
      <c r="A35" s="7" t="s">
        <v>48</v>
      </c>
      <c r="B35" s="7" t="s">
        <v>49</v>
      </c>
      <c r="C35" s="8">
        <v>243000</v>
      </c>
      <c r="D35" s="8">
        <v>210215.55</v>
      </c>
      <c r="E35" s="8">
        <f t="shared" si="0"/>
        <v>86.508456790123461</v>
      </c>
    </row>
    <row r="36" spans="1:5" s="2" customFormat="1" ht="33.75" x14ac:dyDescent="0.3">
      <c r="A36" s="7" t="s">
        <v>50</v>
      </c>
      <c r="B36" s="7" t="s">
        <v>51</v>
      </c>
      <c r="C36" s="8">
        <v>243000</v>
      </c>
      <c r="D36" s="8">
        <v>210215.55</v>
      </c>
      <c r="E36" s="8">
        <f t="shared" si="0"/>
        <v>86.508456790123461</v>
      </c>
    </row>
    <row r="37" spans="1:5" s="2" customFormat="1" ht="18.75" x14ac:dyDescent="0.3">
      <c r="A37" s="7" t="s">
        <v>52</v>
      </c>
      <c r="B37" s="7" t="s">
        <v>53</v>
      </c>
      <c r="C37" s="8">
        <v>788200</v>
      </c>
      <c r="D37" s="8">
        <v>682832.14</v>
      </c>
      <c r="E37" s="8">
        <f t="shared" si="0"/>
        <v>86.631837097183464</v>
      </c>
    </row>
    <row r="38" spans="1:5" s="2" customFormat="1" ht="22.5" x14ac:dyDescent="0.3">
      <c r="A38" s="7" t="s">
        <v>54</v>
      </c>
      <c r="B38" s="7" t="s">
        <v>55</v>
      </c>
      <c r="C38" s="8">
        <v>710200</v>
      </c>
      <c r="D38" s="8">
        <v>646740.35</v>
      </c>
      <c r="E38" s="8">
        <f t="shared" si="0"/>
        <v>91.064538158265279</v>
      </c>
    </row>
    <row r="39" spans="1:5" s="2" customFormat="1" ht="22.5" x14ac:dyDescent="0.3">
      <c r="A39" s="7" t="s">
        <v>56</v>
      </c>
      <c r="B39" s="7" t="s">
        <v>57</v>
      </c>
      <c r="C39" s="8">
        <v>78000</v>
      </c>
      <c r="D39" s="8">
        <v>36091.79</v>
      </c>
      <c r="E39" s="8">
        <f t="shared" si="0"/>
        <v>46.27152564102564</v>
      </c>
    </row>
    <row r="40" spans="1:5" s="2" customFormat="1" ht="18.75" x14ac:dyDescent="0.3">
      <c r="A40" s="5" t="s">
        <v>58</v>
      </c>
      <c r="B40" s="5" t="s">
        <v>59</v>
      </c>
      <c r="C40" s="6">
        <v>682000</v>
      </c>
      <c r="D40" s="6">
        <f>D41+D42</f>
        <v>574483.37</v>
      </c>
      <c r="E40" s="6">
        <f t="shared" si="0"/>
        <v>84.235098240469213</v>
      </c>
    </row>
    <row r="41" spans="1:5" s="2" customFormat="1" ht="33.75" x14ac:dyDescent="0.3">
      <c r="A41" s="7" t="s">
        <v>60</v>
      </c>
      <c r="B41" s="7" t="s">
        <v>61</v>
      </c>
      <c r="C41" s="8">
        <v>677000</v>
      </c>
      <c r="D41" s="8">
        <v>569483.37</v>
      </c>
      <c r="E41" s="8">
        <f t="shared" si="0"/>
        <v>84.118666174298369</v>
      </c>
    </row>
    <row r="42" spans="1:5" s="2" customFormat="1" ht="22.5" x14ac:dyDescent="0.3">
      <c r="A42" s="7" t="s">
        <v>62</v>
      </c>
      <c r="B42" s="7" t="s">
        <v>63</v>
      </c>
      <c r="C42" s="8">
        <v>5000</v>
      </c>
      <c r="D42" s="8">
        <v>5000</v>
      </c>
      <c r="E42" s="8">
        <f t="shared" si="0"/>
        <v>100</v>
      </c>
    </row>
    <row r="43" spans="1:5" s="2" customFormat="1" ht="31.5" x14ac:dyDescent="0.3">
      <c r="A43" s="5" t="s">
        <v>64</v>
      </c>
      <c r="B43" s="5" t="s">
        <v>65</v>
      </c>
      <c r="C43" s="6">
        <v>11127589</v>
      </c>
      <c r="D43" s="6">
        <f>D44+D48</f>
        <v>7715939.7199999997</v>
      </c>
      <c r="E43" s="6">
        <f t="shared" si="0"/>
        <v>69.340624640252258</v>
      </c>
    </row>
    <row r="44" spans="1:5" s="2" customFormat="1" ht="56.25" x14ac:dyDescent="0.3">
      <c r="A44" s="7" t="s">
        <v>66</v>
      </c>
      <c r="B44" s="7" t="s">
        <v>67</v>
      </c>
      <c r="C44" s="8">
        <v>7087189</v>
      </c>
      <c r="D44" s="8">
        <f>D45+D46+D47</f>
        <v>7277814.2999999998</v>
      </c>
      <c r="E44" s="8">
        <f t="shared" si="0"/>
        <v>102.68971661402003</v>
      </c>
    </row>
    <row r="45" spans="1:5" s="2" customFormat="1" ht="56.25" x14ac:dyDescent="0.3">
      <c r="A45" s="7" t="s">
        <v>68</v>
      </c>
      <c r="B45" s="7" t="s">
        <v>69</v>
      </c>
      <c r="C45" s="8">
        <v>6371811</v>
      </c>
      <c r="D45" s="8">
        <v>6700300.54</v>
      </c>
      <c r="E45" s="8">
        <f t="shared" si="0"/>
        <v>105.15535598905868</v>
      </c>
    </row>
    <row r="46" spans="1:5" s="2" customFormat="1" ht="22.5" x14ac:dyDescent="0.3">
      <c r="A46" s="7" t="s">
        <v>70</v>
      </c>
      <c r="B46" s="7" t="s">
        <v>71</v>
      </c>
      <c r="C46" s="8">
        <v>715200</v>
      </c>
      <c r="D46" s="8">
        <v>577335.89</v>
      </c>
      <c r="E46" s="8">
        <f t="shared" si="0"/>
        <v>80.723698266219245</v>
      </c>
    </row>
    <row r="47" spans="1:5" s="2" customFormat="1" ht="101.25" x14ac:dyDescent="0.3">
      <c r="A47" s="7" t="s">
        <v>72</v>
      </c>
      <c r="B47" s="7" t="s">
        <v>73</v>
      </c>
      <c r="C47" s="8">
        <v>178</v>
      </c>
      <c r="D47" s="8">
        <v>177.87</v>
      </c>
      <c r="E47" s="8">
        <f t="shared" si="0"/>
        <v>99.926966292134836</v>
      </c>
    </row>
    <row r="48" spans="1:5" s="2" customFormat="1" ht="56.25" x14ac:dyDescent="0.3">
      <c r="A48" s="7" t="s">
        <v>74</v>
      </c>
      <c r="B48" s="7" t="s">
        <v>75</v>
      </c>
      <c r="C48" s="8">
        <v>4040400</v>
      </c>
      <c r="D48" s="8">
        <v>438125.42</v>
      </c>
      <c r="E48" s="8">
        <f t="shared" si="0"/>
        <v>10.843614988614988</v>
      </c>
    </row>
    <row r="49" spans="1:5" s="2" customFormat="1" ht="45" x14ac:dyDescent="0.3">
      <c r="A49" s="7" t="s">
        <v>76</v>
      </c>
      <c r="B49" s="7" t="s">
        <v>77</v>
      </c>
      <c r="C49" s="8">
        <v>4040400</v>
      </c>
      <c r="D49" s="8">
        <v>438125.42</v>
      </c>
      <c r="E49" s="8">
        <f t="shared" si="0"/>
        <v>10.843614988614988</v>
      </c>
    </row>
    <row r="50" spans="1:5" s="2" customFormat="1" ht="18.75" x14ac:dyDescent="0.3">
      <c r="A50" s="5" t="s">
        <v>78</v>
      </c>
      <c r="B50" s="5" t="s">
        <v>79</v>
      </c>
      <c r="C50" s="6">
        <v>988890</v>
      </c>
      <c r="D50" s="6">
        <f>D51+D52+D53+D54</f>
        <v>890425.59000000008</v>
      </c>
      <c r="E50" s="6">
        <f t="shared" si="0"/>
        <v>90.042936019173027</v>
      </c>
    </row>
    <row r="51" spans="1:5" s="2" customFormat="1" ht="22.5" x14ac:dyDescent="0.3">
      <c r="A51" s="7" t="s">
        <v>80</v>
      </c>
      <c r="B51" s="7" t="s">
        <v>81</v>
      </c>
      <c r="C51" s="8">
        <v>200200</v>
      </c>
      <c r="D51" s="8">
        <v>200191.78</v>
      </c>
      <c r="E51" s="8">
        <f t="shared" si="0"/>
        <v>99.995894105894095</v>
      </c>
    </row>
    <row r="52" spans="1:5" s="2" customFormat="1" ht="18.75" x14ac:dyDescent="0.3">
      <c r="A52" s="7" t="s">
        <v>82</v>
      </c>
      <c r="B52" s="7" t="s">
        <v>83</v>
      </c>
      <c r="C52" s="8">
        <v>424300</v>
      </c>
      <c r="D52" s="8">
        <v>424250.24</v>
      </c>
      <c r="E52" s="8">
        <f t="shared" si="0"/>
        <v>99.988272448739096</v>
      </c>
    </row>
    <row r="53" spans="1:5" s="2" customFormat="1" ht="18.75" x14ac:dyDescent="0.3">
      <c r="A53" s="7" t="s">
        <v>84</v>
      </c>
      <c r="B53" s="7" t="s">
        <v>85</v>
      </c>
      <c r="C53" s="8">
        <v>265990</v>
      </c>
      <c r="D53" s="8">
        <v>265983.57</v>
      </c>
      <c r="E53" s="8">
        <f t="shared" si="0"/>
        <v>99.997582615887808</v>
      </c>
    </row>
    <row r="54" spans="1:5" s="2" customFormat="1" ht="18.75" x14ac:dyDescent="0.3">
      <c r="A54" s="7" t="s">
        <v>86</v>
      </c>
      <c r="B54" s="7" t="s">
        <v>87</v>
      </c>
      <c r="C54" s="8">
        <v>98400</v>
      </c>
      <c r="D54" s="8">
        <v>0</v>
      </c>
      <c r="E54" s="8">
        <f t="shared" si="0"/>
        <v>0</v>
      </c>
    </row>
    <row r="55" spans="1:5" s="2" customFormat="1" ht="21" x14ac:dyDescent="0.3">
      <c r="A55" s="5" t="s">
        <v>88</v>
      </c>
      <c r="B55" s="5" t="s">
        <v>89</v>
      </c>
      <c r="C55" s="6">
        <v>964400</v>
      </c>
      <c r="D55" s="6">
        <f>D56</f>
        <v>817663.5199999999</v>
      </c>
      <c r="E55" s="6">
        <f t="shared" si="0"/>
        <v>84.784686851928655</v>
      </c>
    </row>
    <row r="56" spans="1:5" s="2" customFormat="1" ht="18.75" x14ac:dyDescent="0.3">
      <c r="A56" s="7" t="s">
        <v>90</v>
      </c>
      <c r="B56" s="7" t="s">
        <v>91</v>
      </c>
      <c r="C56" s="8">
        <v>964400</v>
      </c>
      <c r="D56" s="8">
        <f>D57+D58</f>
        <v>817663.5199999999</v>
      </c>
      <c r="E56" s="8">
        <f t="shared" si="0"/>
        <v>84.784686851928655</v>
      </c>
    </row>
    <row r="57" spans="1:5" s="2" customFormat="1" ht="22.5" x14ac:dyDescent="0.3">
      <c r="A57" s="7" t="s">
        <v>92</v>
      </c>
      <c r="B57" s="7" t="s">
        <v>93</v>
      </c>
      <c r="C57" s="8">
        <v>964400</v>
      </c>
      <c r="D57" s="8">
        <v>809870.58</v>
      </c>
      <c r="E57" s="8">
        <f t="shared" si="0"/>
        <v>83.976625881377018</v>
      </c>
    </row>
    <row r="58" spans="1:5" s="2" customFormat="1" ht="18.75" x14ac:dyDescent="0.3">
      <c r="A58" s="7" t="s">
        <v>177</v>
      </c>
      <c r="B58" s="7" t="s">
        <v>174</v>
      </c>
      <c r="C58" s="8">
        <v>0</v>
      </c>
      <c r="D58" s="8">
        <v>7792.94</v>
      </c>
      <c r="E58" s="8" t="e">
        <f t="shared" si="0"/>
        <v>#DIV/0!</v>
      </c>
    </row>
    <row r="59" spans="1:5" s="2" customFormat="1" ht="18.75" x14ac:dyDescent="0.3">
      <c r="A59" s="7" t="s">
        <v>178</v>
      </c>
      <c r="B59" s="7" t="s">
        <v>175</v>
      </c>
      <c r="C59" s="8">
        <v>0</v>
      </c>
      <c r="D59" s="8">
        <v>7792.94</v>
      </c>
      <c r="E59" s="8" t="e">
        <f t="shared" si="0"/>
        <v>#DIV/0!</v>
      </c>
    </row>
    <row r="60" spans="1:5" s="2" customFormat="1" ht="18.75" x14ac:dyDescent="0.3">
      <c r="A60" s="7" t="s">
        <v>179</v>
      </c>
      <c r="B60" s="7" t="s">
        <v>176</v>
      </c>
      <c r="C60" s="8">
        <v>0</v>
      </c>
      <c r="D60" s="8">
        <v>7792.94</v>
      </c>
      <c r="E60" s="8" t="e">
        <f t="shared" si="0"/>
        <v>#DIV/0!</v>
      </c>
    </row>
    <row r="61" spans="1:5" s="2" customFormat="1" ht="21" x14ac:dyDescent="0.3">
      <c r="A61" s="5" t="s">
        <v>94</v>
      </c>
      <c r="B61" s="5" t="s">
        <v>95</v>
      </c>
      <c r="C61" s="6">
        <v>289710</v>
      </c>
      <c r="D61" s="6">
        <f>D62+D63</f>
        <v>289701.01</v>
      </c>
      <c r="E61" s="6">
        <f t="shared" si="0"/>
        <v>99.996896896896899</v>
      </c>
    </row>
    <row r="62" spans="1:5" s="2" customFormat="1" ht="56.25" x14ac:dyDescent="0.3">
      <c r="A62" s="7" t="s">
        <v>96</v>
      </c>
      <c r="B62" s="7" t="s">
        <v>97</v>
      </c>
      <c r="C62" s="8">
        <v>250270</v>
      </c>
      <c r="D62" s="8">
        <v>250270</v>
      </c>
      <c r="E62" s="8">
        <f t="shared" si="0"/>
        <v>100</v>
      </c>
    </row>
    <row r="63" spans="1:5" s="2" customFormat="1" ht="22.5" x14ac:dyDescent="0.3">
      <c r="A63" s="7" t="s">
        <v>98</v>
      </c>
      <c r="B63" s="7" t="s">
        <v>99</v>
      </c>
      <c r="C63" s="8">
        <v>39440</v>
      </c>
      <c r="D63" s="8">
        <v>39431.01</v>
      </c>
      <c r="E63" s="8">
        <f t="shared" si="0"/>
        <v>99.977205882352948</v>
      </c>
    </row>
    <row r="64" spans="1:5" s="2" customFormat="1" ht="33.75" x14ac:dyDescent="0.3">
      <c r="A64" s="7" t="s">
        <v>100</v>
      </c>
      <c r="B64" s="7" t="s">
        <v>101</v>
      </c>
      <c r="C64" s="8">
        <v>39440</v>
      </c>
      <c r="D64" s="8">
        <v>39431.01</v>
      </c>
      <c r="E64" s="8">
        <f t="shared" si="0"/>
        <v>99.977205882352948</v>
      </c>
    </row>
    <row r="65" spans="1:5" s="2" customFormat="1" ht="18.75" x14ac:dyDescent="0.3">
      <c r="A65" s="5" t="s">
        <v>102</v>
      </c>
      <c r="B65" s="5" t="s">
        <v>103</v>
      </c>
      <c r="C65" s="6">
        <v>4045255</v>
      </c>
      <c r="D65" s="6">
        <f>D66+D67+D69</f>
        <v>3423814.63</v>
      </c>
      <c r="E65" s="6">
        <f t="shared" si="0"/>
        <v>84.637794897973052</v>
      </c>
    </row>
    <row r="66" spans="1:5" s="2" customFormat="1" ht="45" x14ac:dyDescent="0.3">
      <c r="A66" s="7" t="s">
        <v>104</v>
      </c>
      <c r="B66" s="7" t="s">
        <v>105</v>
      </c>
      <c r="C66" s="8">
        <v>2225</v>
      </c>
      <c r="D66" s="8">
        <v>2225</v>
      </c>
      <c r="E66" s="8">
        <f t="shared" si="0"/>
        <v>100</v>
      </c>
    </row>
    <row r="67" spans="1:5" s="2" customFormat="1" ht="67.5" x14ac:dyDescent="0.3">
      <c r="A67" s="7" t="s">
        <v>106</v>
      </c>
      <c r="B67" s="7" t="s">
        <v>107</v>
      </c>
      <c r="C67" s="8">
        <v>616438</v>
      </c>
      <c r="D67" s="8">
        <v>0</v>
      </c>
      <c r="E67" s="8">
        <f t="shared" si="0"/>
        <v>0</v>
      </c>
    </row>
    <row r="68" spans="1:5" s="2" customFormat="1" ht="45" x14ac:dyDescent="0.3">
      <c r="A68" s="7" t="s">
        <v>108</v>
      </c>
      <c r="B68" s="7" t="s">
        <v>109</v>
      </c>
      <c r="C68" s="8">
        <v>616438</v>
      </c>
      <c r="D68" s="8">
        <v>0</v>
      </c>
      <c r="E68" s="8">
        <f t="shared" si="0"/>
        <v>0</v>
      </c>
    </row>
    <row r="69" spans="1:5" s="2" customFormat="1" ht="18.75" x14ac:dyDescent="0.3">
      <c r="A69" s="7" t="s">
        <v>110</v>
      </c>
      <c r="B69" s="7" t="s">
        <v>111</v>
      </c>
      <c r="C69" s="8">
        <v>3426592</v>
      </c>
      <c r="D69" s="8">
        <f>D70+D71+D72</f>
        <v>3421589.63</v>
      </c>
      <c r="E69" s="8">
        <f t="shared" si="0"/>
        <v>99.85401325865466</v>
      </c>
    </row>
    <row r="70" spans="1:5" s="2" customFormat="1" ht="45" x14ac:dyDescent="0.3">
      <c r="A70" s="7" t="s">
        <v>112</v>
      </c>
      <c r="B70" s="7" t="s">
        <v>113</v>
      </c>
      <c r="C70" s="8">
        <v>616440</v>
      </c>
      <c r="D70" s="8">
        <v>616437.63</v>
      </c>
      <c r="E70" s="8">
        <f t="shared" si="0"/>
        <v>99.999615534358583</v>
      </c>
    </row>
    <row r="71" spans="1:5" s="2" customFormat="1" ht="45" x14ac:dyDescent="0.3">
      <c r="A71" s="7" t="s">
        <v>114</v>
      </c>
      <c r="B71" s="7" t="s">
        <v>115</v>
      </c>
      <c r="C71" s="8">
        <v>5000</v>
      </c>
      <c r="D71" s="8">
        <v>0</v>
      </c>
      <c r="E71" s="8">
        <f t="shared" si="0"/>
        <v>0</v>
      </c>
    </row>
    <row r="72" spans="1:5" s="2" customFormat="1" ht="67.5" x14ac:dyDescent="0.3">
      <c r="A72" s="7" t="s">
        <v>116</v>
      </c>
      <c r="B72" s="7" t="s">
        <v>117</v>
      </c>
      <c r="C72" s="8">
        <v>2805152</v>
      </c>
      <c r="D72" s="8">
        <v>2805152</v>
      </c>
      <c r="E72" s="8">
        <f>D72/C72*100</f>
        <v>100</v>
      </c>
    </row>
    <row r="73" spans="1:5" s="2" customFormat="1" ht="18.75" x14ac:dyDescent="0.3">
      <c r="A73" s="5" t="s">
        <v>183</v>
      </c>
      <c r="B73" s="5" t="s">
        <v>180</v>
      </c>
      <c r="C73" s="6">
        <v>0</v>
      </c>
      <c r="D73" s="6">
        <v>1011456</v>
      </c>
      <c r="E73" s="6" t="e">
        <f t="shared" ref="E73:E75" si="1">D73/C73*100</f>
        <v>#DIV/0!</v>
      </c>
    </row>
    <row r="74" spans="1:5" s="2" customFormat="1" ht="18.75" x14ac:dyDescent="0.3">
      <c r="A74" s="7" t="s">
        <v>184</v>
      </c>
      <c r="B74" s="7" t="s">
        <v>181</v>
      </c>
      <c r="C74" s="8">
        <v>0</v>
      </c>
      <c r="D74" s="8">
        <v>1011456</v>
      </c>
      <c r="E74" s="8" t="e">
        <f t="shared" si="1"/>
        <v>#DIV/0!</v>
      </c>
    </row>
    <row r="75" spans="1:5" s="2" customFormat="1" ht="22.5" x14ac:dyDescent="0.3">
      <c r="A75" s="7" t="s">
        <v>185</v>
      </c>
      <c r="B75" s="7" t="s">
        <v>182</v>
      </c>
      <c r="C75" s="8">
        <v>0</v>
      </c>
      <c r="D75" s="8">
        <v>1011456</v>
      </c>
      <c r="E75" s="8" t="e">
        <f t="shared" si="1"/>
        <v>#DIV/0!</v>
      </c>
    </row>
    <row r="76" spans="1:5" s="2" customFormat="1" ht="18.75" x14ac:dyDescent="0.3">
      <c r="A76" s="5" t="s">
        <v>118</v>
      </c>
      <c r="B76" s="5" t="s">
        <v>119</v>
      </c>
      <c r="C76" s="6">
        <v>389377058.06999999</v>
      </c>
      <c r="D76" s="6">
        <f>D77+D96+D98</f>
        <v>385685820.06999999</v>
      </c>
      <c r="E76" s="6">
        <f t="shared" si="0"/>
        <v>99.052014513054232</v>
      </c>
    </row>
    <row r="77" spans="1:5" s="2" customFormat="1" ht="21" x14ac:dyDescent="0.3">
      <c r="A77" s="5" t="s">
        <v>120</v>
      </c>
      <c r="B77" s="5" t="s">
        <v>121</v>
      </c>
      <c r="C77" s="6">
        <v>389357058.06999999</v>
      </c>
      <c r="D77" s="6">
        <f>D78+D82+D86+D91</f>
        <v>385668883.89999998</v>
      </c>
      <c r="E77" s="6">
        <f t="shared" si="0"/>
        <v>99.05275271282305</v>
      </c>
    </row>
    <row r="78" spans="1:5" s="2" customFormat="1" ht="18.75" x14ac:dyDescent="0.3">
      <c r="A78" s="7" t="s">
        <v>122</v>
      </c>
      <c r="B78" s="7" t="s">
        <v>123</v>
      </c>
      <c r="C78" s="8">
        <v>198650800</v>
      </c>
      <c r="D78" s="8">
        <v>198650800</v>
      </c>
      <c r="E78" s="8">
        <f t="shared" si="0"/>
        <v>100</v>
      </c>
    </row>
    <row r="79" spans="1:5" s="2" customFormat="1" ht="22.5" x14ac:dyDescent="0.3">
      <c r="A79" s="7" t="s">
        <v>124</v>
      </c>
      <c r="B79" s="7" t="s">
        <v>125</v>
      </c>
      <c r="C79" s="8">
        <v>103231000</v>
      </c>
      <c r="D79" s="8">
        <v>103231000</v>
      </c>
      <c r="E79" s="8">
        <f t="shared" si="0"/>
        <v>100</v>
      </c>
    </row>
    <row r="80" spans="1:5" s="2" customFormat="1" ht="22.5" x14ac:dyDescent="0.3">
      <c r="A80" s="7" t="s">
        <v>126</v>
      </c>
      <c r="B80" s="7" t="s">
        <v>127</v>
      </c>
      <c r="C80" s="8">
        <v>93919800</v>
      </c>
      <c r="D80" s="8">
        <v>93919800</v>
      </c>
      <c r="E80" s="8">
        <f t="shared" si="0"/>
        <v>100</v>
      </c>
    </row>
    <row r="81" spans="1:5" s="2" customFormat="1" ht="22.5" x14ac:dyDescent="0.3">
      <c r="A81" s="7" t="s">
        <v>128</v>
      </c>
      <c r="B81" s="7" t="s">
        <v>129</v>
      </c>
      <c r="C81" s="8">
        <v>1500000</v>
      </c>
      <c r="D81" s="8">
        <v>1500000</v>
      </c>
      <c r="E81" s="8">
        <f t="shared" si="0"/>
        <v>100</v>
      </c>
    </row>
    <row r="82" spans="1:5" s="2" customFormat="1" ht="22.5" x14ac:dyDescent="0.3">
      <c r="A82" s="7" t="s">
        <v>130</v>
      </c>
      <c r="B82" s="7" t="s">
        <v>131</v>
      </c>
      <c r="C82" s="8">
        <v>40156397.490000002</v>
      </c>
      <c r="D82" s="8">
        <f>D83+D84+D85</f>
        <v>39270646.800000004</v>
      </c>
      <c r="E82" s="8">
        <f t="shared" si="0"/>
        <v>97.794247628362157</v>
      </c>
    </row>
    <row r="83" spans="1:5" s="2" customFormat="1" ht="33.75" x14ac:dyDescent="0.3">
      <c r="A83" s="7" t="s">
        <v>132</v>
      </c>
      <c r="B83" s="7" t="s">
        <v>133</v>
      </c>
      <c r="C83" s="8">
        <v>920720</v>
      </c>
      <c r="D83" s="8">
        <v>920645.28</v>
      </c>
      <c r="E83" s="8">
        <f t="shared" si="0"/>
        <v>99.991884612042753</v>
      </c>
    </row>
    <row r="84" spans="1:5" s="2" customFormat="1" ht="45" x14ac:dyDescent="0.3">
      <c r="A84" s="7" t="s">
        <v>134</v>
      </c>
      <c r="B84" s="7" t="s">
        <v>135</v>
      </c>
      <c r="C84" s="8">
        <v>1676000</v>
      </c>
      <c r="D84" s="8">
        <v>1675978.14</v>
      </c>
      <c r="E84" s="8">
        <f t="shared" ref="E84:E100" si="2">D84/C84*100</f>
        <v>99.998695704057269</v>
      </c>
    </row>
    <row r="85" spans="1:5" s="2" customFormat="1" ht="18.75" x14ac:dyDescent="0.3">
      <c r="A85" s="7" t="s">
        <v>136</v>
      </c>
      <c r="B85" s="7" t="s">
        <v>137</v>
      </c>
      <c r="C85" s="8">
        <v>37559677.490000002</v>
      </c>
      <c r="D85" s="8">
        <v>36674023.380000003</v>
      </c>
      <c r="E85" s="8">
        <f t="shared" si="2"/>
        <v>97.642008214165841</v>
      </c>
    </row>
    <row r="86" spans="1:5" s="2" customFormat="1" ht="18.75" x14ac:dyDescent="0.3">
      <c r="A86" s="7" t="s">
        <v>138</v>
      </c>
      <c r="B86" s="7" t="s">
        <v>139</v>
      </c>
      <c r="C86" s="8">
        <v>139375490.19999999</v>
      </c>
      <c r="D86" s="8">
        <f>D87+D88+D89+D90</f>
        <v>136573066.72</v>
      </c>
      <c r="E86" s="8">
        <f t="shared" si="2"/>
        <v>97.989299642298235</v>
      </c>
    </row>
    <row r="87" spans="1:5" s="2" customFormat="1" ht="22.5" x14ac:dyDescent="0.3">
      <c r="A87" s="7" t="s">
        <v>140</v>
      </c>
      <c r="B87" s="7" t="s">
        <v>141</v>
      </c>
      <c r="C87" s="8">
        <v>4523863.2</v>
      </c>
      <c r="D87" s="8">
        <v>4256772.0599999996</v>
      </c>
      <c r="E87" s="8">
        <f t="shared" si="2"/>
        <v>94.095950116263452</v>
      </c>
    </row>
    <row r="88" spans="1:5" s="2" customFormat="1" ht="33.75" x14ac:dyDescent="0.3">
      <c r="A88" s="7" t="s">
        <v>142</v>
      </c>
      <c r="B88" s="7" t="s">
        <v>143</v>
      </c>
      <c r="C88" s="8">
        <v>700900</v>
      </c>
      <c r="D88" s="8">
        <v>700900</v>
      </c>
      <c r="E88" s="8">
        <f t="shared" si="2"/>
        <v>100</v>
      </c>
    </row>
    <row r="89" spans="1:5" s="2" customFormat="1" ht="22.5" x14ac:dyDescent="0.3">
      <c r="A89" s="7" t="s">
        <v>144</v>
      </c>
      <c r="B89" s="7" t="s">
        <v>145</v>
      </c>
      <c r="C89" s="8">
        <v>423000</v>
      </c>
      <c r="D89" s="8">
        <v>423000</v>
      </c>
      <c r="E89" s="8">
        <f t="shared" si="2"/>
        <v>100</v>
      </c>
    </row>
    <row r="90" spans="1:5" s="2" customFormat="1" ht="22.5" x14ac:dyDescent="0.3">
      <c r="A90" s="7" t="s">
        <v>146</v>
      </c>
      <c r="B90" s="7" t="s">
        <v>147</v>
      </c>
      <c r="C90" s="8">
        <v>133727727</v>
      </c>
      <c r="D90" s="8">
        <v>131192394.66</v>
      </c>
      <c r="E90" s="8">
        <f t="shared" si="2"/>
        <v>98.104108701406403</v>
      </c>
    </row>
    <row r="91" spans="1:5" s="2" customFormat="1" ht="18.75" x14ac:dyDescent="0.3">
      <c r="A91" s="7" t="s">
        <v>148</v>
      </c>
      <c r="B91" s="7" t="s">
        <v>149</v>
      </c>
      <c r="C91" s="8">
        <v>11174370.380000001</v>
      </c>
      <c r="D91" s="8">
        <f>D92+D93+D94+D95</f>
        <v>11174370.380000001</v>
      </c>
      <c r="E91" s="8">
        <f t="shared" si="2"/>
        <v>100</v>
      </c>
    </row>
    <row r="92" spans="1:5" s="2" customFormat="1" ht="45" x14ac:dyDescent="0.3">
      <c r="A92" s="7" t="s">
        <v>150</v>
      </c>
      <c r="B92" s="7" t="s">
        <v>151</v>
      </c>
      <c r="C92" s="8">
        <v>263205</v>
      </c>
      <c r="D92" s="8">
        <v>263205</v>
      </c>
      <c r="E92" s="8">
        <f t="shared" si="2"/>
        <v>100</v>
      </c>
    </row>
    <row r="93" spans="1:5" s="2" customFormat="1" ht="78.75" x14ac:dyDescent="0.3">
      <c r="A93" s="7" t="s">
        <v>152</v>
      </c>
      <c r="B93" s="7" t="s">
        <v>153</v>
      </c>
      <c r="C93" s="8">
        <v>3124800</v>
      </c>
      <c r="D93" s="8">
        <v>3124800</v>
      </c>
      <c r="E93" s="8">
        <f t="shared" si="2"/>
        <v>100</v>
      </c>
    </row>
    <row r="94" spans="1:5" s="2" customFormat="1" ht="45" x14ac:dyDescent="0.3">
      <c r="A94" s="7" t="s">
        <v>154</v>
      </c>
      <c r="B94" s="7" t="s">
        <v>155</v>
      </c>
      <c r="C94" s="8">
        <v>7500000</v>
      </c>
      <c r="D94" s="8">
        <v>7500000</v>
      </c>
      <c r="E94" s="8">
        <f t="shared" si="2"/>
        <v>100</v>
      </c>
    </row>
    <row r="95" spans="1:5" s="2" customFormat="1" ht="22.5" x14ac:dyDescent="0.3">
      <c r="A95" s="7" t="s">
        <v>156</v>
      </c>
      <c r="B95" s="7" t="s">
        <v>157</v>
      </c>
      <c r="C95" s="8">
        <v>286365.38</v>
      </c>
      <c r="D95" s="8">
        <v>286365.38</v>
      </c>
      <c r="E95" s="8">
        <f t="shared" si="2"/>
        <v>100</v>
      </c>
    </row>
    <row r="96" spans="1:5" s="2" customFormat="1" ht="18.75" x14ac:dyDescent="0.3">
      <c r="A96" s="5" t="s">
        <v>158</v>
      </c>
      <c r="B96" s="5" t="s">
        <v>159</v>
      </c>
      <c r="C96" s="6">
        <v>20000</v>
      </c>
      <c r="D96" s="6">
        <v>20000</v>
      </c>
      <c r="E96" s="6">
        <f t="shared" si="2"/>
        <v>100</v>
      </c>
    </row>
    <row r="97" spans="1:5" s="2" customFormat="1" ht="18.75" x14ac:dyDescent="0.3">
      <c r="A97" s="16" t="s">
        <v>160</v>
      </c>
      <c r="B97" s="16" t="s">
        <v>161</v>
      </c>
      <c r="C97" s="17">
        <v>20000</v>
      </c>
      <c r="D97" s="17">
        <v>20000</v>
      </c>
      <c r="E97" s="17">
        <f t="shared" si="2"/>
        <v>100</v>
      </c>
    </row>
    <row r="98" spans="1:5" ht="31.5" x14ac:dyDescent="0.25">
      <c r="A98" s="5" t="s">
        <v>189</v>
      </c>
      <c r="B98" s="20" t="s">
        <v>186</v>
      </c>
      <c r="C98" s="21">
        <v>0</v>
      </c>
      <c r="D98" s="21">
        <v>-3063.83</v>
      </c>
      <c r="E98" s="21" t="e">
        <f t="shared" si="2"/>
        <v>#DIV/0!</v>
      </c>
    </row>
    <row r="99" spans="1:5" ht="33.75" x14ac:dyDescent="0.25">
      <c r="A99" s="5" t="s">
        <v>190</v>
      </c>
      <c r="B99" s="16" t="s">
        <v>187</v>
      </c>
      <c r="C99" s="17">
        <v>0</v>
      </c>
      <c r="D99" s="17">
        <v>-3063.83</v>
      </c>
      <c r="E99" s="17" t="e">
        <f t="shared" si="2"/>
        <v>#DIV/0!</v>
      </c>
    </row>
    <row r="100" spans="1:5" ht="33.75" x14ac:dyDescent="0.25">
      <c r="A100" s="7" t="s">
        <v>191</v>
      </c>
      <c r="B100" s="18" t="s">
        <v>188</v>
      </c>
      <c r="C100" s="19">
        <v>0</v>
      </c>
      <c r="D100" s="19">
        <v>-3063.83</v>
      </c>
      <c r="E100" s="19" t="e">
        <f t="shared" si="2"/>
        <v>#DIV/0!</v>
      </c>
    </row>
    <row r="101" spans="1:5" x14ac:dyDescent="0.25">
      <c r="A101" s="5"/>
    </row>
  </sheetData>
  <mergeCells count="6">
    <mergeCell ref="A7:E7"/>
    <mergeCell ref="C1:E1"/>
    <mergeCell ref="C2:E2"/>
    <mergeCell ref="C3:E3"/>
    <mergeCell ref="C4:E4"/>
    <mergeCell ref="C5:E5"/>
  </mergeCells>
  <pageMargins left="0.78740157480314965" right="0.19685039370078741" top="0.39370078740157483" bottom="0.39370078740157483" header="0" footer="0.51181102362204722"/>
  <pageSetup paperSize="9" scale="73" firstPageNumber="3" fitToHeight="0" orientation="portrait" useFirstPageNumber="1" horizontalDpi="0" verticalDpi="0" r:id="rId1"/>
  <headerFooter>
    <oddHeader>&amp;"Times New Roman"&amp;10&amp;K000000&amp;P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Report</vt:lpstr>
      <vt:lpstr>__bookmark_2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2024-03-13T05:22:43Z</cp:lastPrinted>
  <dcterms:created xsi:type="dcterms:W3CDTF">2024-03-12T01:45:41Z</dcterms:created>
  <dcterms:modified xsi:type="dcterms:W3CDTF">2024-03-13T05:22:47Z</dcterms:modified>
</cp:coreProperties>
</file>