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updateLinks="always" codeName="ЭтаКнига" defaultThemeVersion="124226"/>
  <bookViews>
    <workbookView xWindow="75" yWindow="135" windowWidth="15075" windowHeight="10755" tabRatio="488" activeTab="2"/>
  </bookViews>
  <sheets>
    <sheet name="ПРИЛОЖЕНИЕ № 3 (расх)" sheetId="7" r:id="rId1"/>
    <sheet name="ПРИЛОЖЕНИЕ №  4 (расх)" sheetId="9" r:id="rId2"/>
    <sheet name="ПРИЛОЖЕНИЕ № 5 (расх)" sheetId="11" r:id="rId3"/>
  </sheets>
  <externalReferences>
    <externalReference r:id="rId4"/>
  </externalReferences>
  <definedNames>
    <definedName name="_xlnm._FilterDatabase" localSheetId="1" hidden="1">'ПРИЛОЖЕНИЕ №  4 (расх)'!$A$16:$J$1252</definedName>
    <definedName name="_xlnm._FilterDatabase" localSheetId="0" hidden="1">'ПРИЛОЖЕНИЕ № 3 (расх)'!$A$4:$D$24</definedName>
    <definedName name="_xlnm._FilterDatabase" localSheetId="2" hidden="1">'ПРИЛОЖЕНИЕ № 5 (расх)'!$A$15:$H$1286</definedName>
    <definedName name="_xlnm.Print_Titles" localSheetId="1">'ПРИЛОЖЕНИЕ №  4 (расх)'!$15:$15</definedName>
    <definedName name="_xlnm.Print_Titles" localSheetId="0">'ПРИЛОЖЕНИЕ № 3 (расх)'!$15:$15</definedName>
    <definedName name="_xlnm.Print_Titles" localSheetId="2">'ПРИЛОЖЕНИЕ № 5 (расх)'!$12:$12</definedName>
    <definedName name="_xlnm.Print_Area" localSheetId="1">'ПРИЛОЖЕНИЕ №  4 (расх)'!$A$1:$I$1252</definedName>
    <definedName name="_xlnm.Print_Area" localSheetId="0">'ПРИЛОЖЕНИЕ № 3 (расх)'!$A$1:$D$61</definedName>
    <definedName name="_xlnm.Print_Area" localSheetId="2">'ПРИЛОЖЕНИЕ № 5 (расх)'!$A$1:$J$1286</definedName>
  </definedNames>
  <calcPr calcId="145621"/>
</workbook>
</file>

<file path=xl/calcChain.xml><?xml version="1.0" encoding="utf-8"?>
<calcChain xmlns="http://schemas.openxmlformats.org/spreadsheetml/2006/main">
  <c r="H1214" i="9" l="1"/>
  <c r="H1218" i="9"/>
  <c r="H44" i="9" l="1"/>
  <c r="H43" i="9" s="1"/>
  <c r="H42" i="9" s="1"/>
  <c r="H29" i="9"/>
  <c r="H28" i="9" s="1"/>
  <c r="H27" i="9" s="1"/>
  <c r="H1244" i="9" l="1"/>
  <c r="H1243" i="9" s="1"/>
  <c r="H1242" i="9" s="1"/>
  <c r="H1241" i="9" s="1"/>
  <c r="H64" i="9" l="1"/>
  <c r="H63" i="9" s="1"/>
  <c r="H62" i="9" s="1"/>
  <c r="H108" i="9"/>
  <c r="H107" i="9" s="1"/>
  <c r="H106" i="9" s="1"/>
  <c r="H1198" i="9" l="1"/>
  <c r="H1197" i="9" s="1"/>
  <c r="H1196" i="9" s="1"/>
  <c r="H1138" i="9"/>
  <c r="H1137" i="9" s="1"/>
  <c r="H1136" i="9" s="1"/>
  <c r="H1105" i="9"/>
  <c r="H1098" i="9"/>
  <c r="H1095" i="9"/>
  <c r="H1092" i="9"/>
  <c r="H1090" i="9"/>
  <c r="H1088" i="9"/>
  <c r="H1082" i="9"/>
  <c r="H1079" i="9"/>
  <c r="H1076" i="9"/>
  <c r="H1071" i="9"/>
  <c r="H1067" i="9"/>
  <c r="H1062" i="9"/>
  <c r="H1057" i="9"/>
  <c r="H1053" i="9"/>
  <c r="H1049" i="9"/>
  <c r="H1044" i="9"/>
  <c r="H1041" i="9"/>
  <c r="H1040" i="9" s="1"/>
  <c r="H1039" i="9" s="1"/>
  <c r="H1037" i="9"/>
  <c r="H1033" i="9"/>
  <c r="H1030" i="9"/>
  <c r="H1023" i="9"/>
  <c r="H1021" i="9"/>
  <c r="H100" i="9" l="1"/>
  <c r="H99" i="9" s="1"/>
  <c r="H1151" i="9"/>
  <c r="H1150" i="9" s="1"/>
  <c r="H1149" i="9" s="1"/>
  <c r="H1148" i="9"/>
  <c r="H1147" i="9" s="1"/>
  <c r="H1146" i="9" s="1"/>
  <c r="H1145" i="9" l="1"/>
  <c r="H878" i="9" l="1"/>
  <c r="H877" i="9" s="1"/>
  <c r="H876" i="9" s="1"/>
  <c r="H875" i="9"/>
  <c r="H874" i="9" s="1"/>
  <c r="H873" i="9" s="1"/>
  <c r="H872" i="9"/>
  <c r="H871" i="9" s="1"/>
  <c r="H870" i="9" s="1"/>
  <c r="H869" i="9" l="1"/>
  <c r="H868" i="9" s="1"/>
  <c r="H919" i="9" l="1"/>
  <c r="H918" i="9" s="1"/>
  <c r="H917" i="9" s="1"/>
  <c r="H474" i="9"/>
  <c r="H472" i="9"/>
  <c r="H657" i="9" l="1"/>
  <c r="H656" i="9" s="1"/>
  <c r="H655" i="9" s="1"/>
  <c r="H654" i="9"/>
  <c r="H653" i="9" s="1"/>
  <c r="H652" i="9" s="1"/>
  <c r="H483" i="9"/>
  <c r="H482" i="9" s="1"/>
  <c r="H481" i="9" s="1"/>
  <c r="H479" i="9"/>
  <c r="H23" i="9"/>
  <c r="H651" i="9" l="1"/>
  <c r="H462" i="9"/>
  <c r="H461" i="9" s="1"/>
  <c r="H460" i="9" s="1"/>
  <c r="H387" i="9"/>
  <c r="H386" i="9" s="1"/>
  <c r="H385" i="9" s="1"/>
  <c r="H384" i="9" l="1"/>
  <c r="H383" i="9" s="1"/>
  <c r="H382" i="9" s="1"/>
  <c r="H779" i="9"/>
  <c r="H778" i="9" s="1"/>
  <c r="H777" i="9" s="1"/>
  <c r="H500" i="9"/>
  <c r="H499" i="9" s="1"/>
  <c r="H498" i="9" s="1"/>
  <c r="H835" i="9" l="1"/>
  <c r="H834" i="9" s="1"/>
  <c r="H833" i="9" s="1"/>
  <c r="H832" i="9"/>
  <c r="H831" i="9" s="1"/>
  <c r="H830" i="9" s="1"/>
  <c r="H838" i="9"/>
  <c r="H829" i="9"/>
  <c r="H828" i="9" s="1"/>
  <c r="H827" i="9" s="1"/>
  <c r="H782" i="9"/>
  <c r="H781" i="9" s="1"/>
  <c r="H780" i="9" s="1"/>
  <c r="H776" i="9" s="1"/>
  <c r="H497" i="9"/>
  <c r="H496" i="9" s="1"/>
  <c r="H495" i="9" s="1"/>
  <c r="H493" i="9"/>
  <c r="H492" i="9" s="1"/>
  <c r="H491" i="9" s="1"/>
  <c r="H837" i="9" l="1"/>
  <c r="H836" i="9" s="1"/>
  <c r="H826" i="9" s="1"/>
  <c r="H381" i="9"/>
  <c r="H380" i="9" s="1"/>
  <c r="H313" i="9"/>
  <c r="H312" i="9" s="1"/>
  <c r="H114" i="9" l="1"/>
  <c r="H113" i="9" s="1"/>
  <c r="H316" i="9" l="1"/>
  <c r="H315" i="9" s="1"/>
  <c r="H314" i="9" s="1"/>
  <c r="H118" i="9"/>
  <c r="H117" i="9" s="1"/>
  <c r="H116" i="9" s="1"/>
  <c r="H115" i="9" s="1"/>
  <c r="H517" i="9" l="1"/>
  <c r="H516" i="9" s="1"/>
  <c r="H515" i="9" s="1"/>
  <c r="H520" i="9"/>
  <c r="H519" i="9" s="1"/>
  <c r="H518" i="9" s="1"/>
  <c r="H514" i="9" l="1"/>
  <c r="H513" i="9" s="1"/>
  <c r="H512" i="9" s="1"/>
  <c r="H797" i="9" l="1"/>
  <c r="H796" i="9" s="1"/>
  <c r="H795" i="9" s="1"/>
  <c r="H196" i="9" l="1"/>
  <c r="H803" i="9"/>
  <c r="H802" i="9" s="1"/>
  <c r="H801" i="9" s="1"/>
  <c r="H1223" i="9"/>
  <c r="H1222" i="9" s="1"/>
  <c r="H1221" i="9" s="1"/>
  <c r="H1220" i="9" s="1"/>
  <c r="H1219" i="9" s="1"/>
  <c r="H1126" i="9"/>
  <c r="H195" i="9" l="1"/>
  <c r="H194" i="9" s="1"/>
  <c r="H193" i="9" s="1"/>
  <c r="H192" i="9" s="1"/>
  <c r="H899" i="9"/>
  <c r="H898" i="9" s="1"/>
  <c r="H1123" i="9"/>
  <c r="H1122" i="9" s="1"/>
  <c r="H1121" i="9" s="1"/>
  <c r="H897" i="9"/>
  <c r="H896" i="9" s="1"/>
  <c r="H1208" i="9"/>
  <c r="H1207" i="9" s="1"/>
  <c r="H1081" i="9"/>
  <c r="H1080" i="9" s="1"/>
  <c r="H1078" i="9"/>
  <c r="H1077" i="9" s="1"/>
  <c r="H1036" i="9"/>
  <c r="H1035" i="9" s="1"/>
  <c r="H1043" i="9"/>
  <c r="H1042" i="9" s="1"/>
  <c r="H1038" i="9" s="1"/>
  <c r="H866" i="9"/>
  <c r="H865" i="9" s="1"/>
  <c r="H864" i="9" s="1"/>
  <c r="H863" i="9" s="1"/>
  <c r="H1034" i="9" l="1"/>
  <c r="H895" i="9"/>
  <c r="H770" i="9"/>
  <c r="H769" i="9" s="1"/>
  <c r="H768" i="9" s="1"/>
  <c r="H767" i="9" s="1"/>
  <c r="H766" i="9" l="1"/>
  <c r="H765" i="9" s="1"/>
  <c r="H764" i="9" s="1"/>
  <c r="H503" i="9"/>
  <c r="H502" i="9" s="1"/>
  <c r="H501" i="9" s="1"/>
  <c r="H494" i="9" s="1"/>
  <c r="H478" i="9"/>
  <c r="H477" i="9" s="1"/>
  <c r="H476" i="9" s="1"/>
  <c r="H475" i="9" s="1"/>
  <c r="H468" i="9"/>
  <c r="H763" i="9" l="1"/>
  <c r="H762" i="9" s="1"/>
  <c r="H761" i="9" s="1"/>
  <c r="H760" i="9" s="1"/>
  <c r="H721" i="9"/>
  <c r="H720" i="9" s="1"/>
  <c r="H719" i="9" s="1"/>
  <c r="H683" i="9"/>
  <c r="H682" i="9" s="1"/>
  <c r="H681" i="9" s="1"/>
  <c r="H582" i="9"/>
  <c r="H581" i="9" s="1"/>
  <c r="H580" i="9" s="1"/>
  <c r="H554" i="9"/>
  <c r="H553" i="9" s="1"/>
  <c r="H552" i="9" s="1"/>
  <c r="H471" i="9" l="1"/>
  <c r="H407" i="9"/>
  <c r="H406" i="9" s="1"/>
  <c r="H405" i="9" s="1"/>
  <c r="H404" i="9"/>
  <c r="H403" i="9" s="1"/>
  <c r="H402" i="9" s="1"/>
  <c r="H400" i="9"/>
  <c r="H399" i="9" s="1"/>
  <c r="H398" i="9" s="1"/>
  <c r="H375" i="9"/>
  <c r="H374" i="9" s="1"/>
  <c r="H322" i="9"/>
  <c r="H321" i="9" s="1"/>
  <c r="H281" i="9"/>
  <c r="H243" i="9"/>
  <c r="H242" i="9" s="1"/>
  <c r="H241" i="9" s="1"/>
  <c r="H184" i="9"/>
  <c r="H264" i="9" l="1"/>
  <c r="H263" i="9" s="1"/>
  <c r="H262" i="9" s="1"/>
  <c r="H261" i="9" s="1"/>
  <c r="H311" i="9"/>
  <c r="H310" i="9" s="1"/>
  <c r="H401" i="9"/>
  <c r="H379" i="9"/>
  <c r="H378" i="9" s="1"/>
  <c r="H225" i="9"/>
  <c r="H224" i="9" s="1"/>
  <c r="H240" i="9"/>
  <c r="H239" i="9" s="1"/>
  <c r="H172" i="9"/>
  <c r="H171" i="9" s="1"/>
  <c r="H170" i="9" s="1"/>
  <c r="H175" i="9"/>
  <c r="H174" i="9" s="1"/>
  <c r="H173" i="9" s="1"/>
  <c r="H377" i="9" l="1"/>
  <c r="H376" i="9" s="1"/>
  <c r="H309" i="9"/>
  <c r="H308" i="9" s="1"/>
  <c r="H307" i="9" s="1"/>
  <c r="H306" i="9" s="1"/>
  <c r="H169" i="9"/>
  <c r="H278" i="9" l="1"/>
  <c r="H277" i="9" s="1"/>
  <c r="H276" i="9" s="1"/>
  <c r="H284" i="9" l="1"/>
  <c r="H283" i="9" s="1"/>
  <c r="H282" i="9" s="1"/>
  <c r="H665" i="9" l="1"/>
  <c r="H664" i="9" s="1"/>
  <c r="H663" i="9" s="1"/>
  <c r="H754" i="9" l="1"/>
  <c r="H753" i="9" s="1"/>
  <c r="H752" i="9" s="1"/>
  <c r="H751" i="9" s="1"/>
  <c r="H759" i="9"/>
  <c r="H758" i="9" s="1"/>
  <c r="H757" i="9" l="1"/>
  <c r="H756" i="9" s="1"/>
  <c r="H755" i="9" s="1"/>
  <c r="H490" i="9" l="1"/>
  <c r="H509" i="9"/>
  <c r="H508" i="9" s="1"/>
  <c r="H467" i="9"/>
  <c r="H466" i="9" s="1"/>
  <c r="H465" i="9" s="1"/>
  <c r="H464" i="9" s="1"/>
  <c r="H427" i="9"/>
  <c r="H426" i="9" s="1"/>
  <c r="H424" i="9" s="1"/>
  <c r="H423" i="9"/>
  <c r="H422" i="9" s="1"/>
  <c r="H421" i="9" s="1"/>
  <c r="H420" i="9" s="1"/>
  <c r="H419" i="9"/>
  <c r="H418" i="9" s="1"/>
  <c r="H417" i="9" s="1"/>
  <c r="H416" i="9" s="1"/>
  <c r="H415" i="9"/>
  <c r="H414" i="9" s="1"/>
  <c r="H413" i="9" s="1"/>
  <c r="H412" i="9" s="1"/>
  <c r="H411" i="9"/>
  <c r="H410" i="9" s="1"/>
  <c r="H409" i="9" s="1"/>
  <c r="H408" i="9" s="1"/>
  <c r="H397" i="9"/>
  <c r="H396" i="9" s="1"/>
  <c r="H395" i="9" s="1"/>
  <c r="H394" i="9" s="1"/>
  <c r="H473" i="9" l="1"/>
  <c r="H470" i="9"/>
  <c r="H489" i="9"/>
  <c r="H488" i="9" s="1"/>
  <c r="H487" i="9" s="1"/>
  <c r="H425" i="9"/>
  <c r="H436" i="9"/>
  <c r="H440" i="9"/>
  <c r="H439" i="9" s="1"/>
  <c r="H438" i="9" s="1"/>
  <c r="H437" i="9" s="1"/>
  <c r="H444" i="9"/>
  <c r="H448" i="9"/>
  <c r="H447" i="9" s="1"/>
  <c r="H446" i="9" s="1"/>
  <c r="H445" i="9" s="1"/>
  <c r="H453" i="9"/>
  <c r="H452" i="9" s="1"/>
  <c r="H857" i="9"/>
  <c r="H862" i="9"/>
  <c r="H469" i="9" l="1"/>
  <c r="H393" i="9"/>
  <c r="H392" i="9" s="1"/>
  <c r="H391" i="9" s="1"/>
  <c r="H390" i="9" s="1"/>
  <c r="H389" i="9" s="1"/>
  <c r="H435" i="9"/>
  <c r="H434" i="9" s="1"/>
  <c r="H433" i="9" s="1"/>
  <c r="H451" i="9"/>
  <c r="H450" i="9" s="1"/>
  <c r="H449" i="9" s="1"/>
  <c r="H443" i="9"/>
  <c r="H442" i="9" s="1"/>
  <c r="H441" i="9" s="1"/>
  <c r="H1048" i="9"/>
  <c r="H1052" i="9"/>
  <c r="H1051" i="9" s="1"/>
  <c r="H1050" i="9" s="1"/>
  <c r="H1056" i="9"/>
  <c r="H1055" i="9" s="1"/>
  <c r="H1054" i="9" s="1"/>
  <c r="H280" i="9"/>
  <c r="H279" i="9" s="1"/>
  <c r="H275" i="9" s="1"/>
  <c r="H270" i="9"/>
  <c r="H269" i="9" s="1"/>
  <c r="H268" i="9" s="1"/>
  <c r="H267" i="9" s="1"/>
  <c r="H288" i="9"/>
  <c r="H287" i="9" s="1"/>
  <c r="H286" i="9" s="1"/>
  <c r="H285" i="9" s="1"/>
  <c r="H432" i="9" l="1"/>
  <c r="H112" i="9"/>
  <c r="H111" i="9" s="1"/>
  <c r="H110" i="9" s="1"/>
  <c r="H1047" i="9"/>
  <c r="H1046" i="9" s="1"/>
  <c r="H1045" i="9" s="1"/>
  <c r="H274" i="9"/>
  <c r="H273" i="9" s="1"/>
  <c r="H272" i="9" s="1"/>
  <c r="H271" i="9" s="1"/>
  <c r="H109" i="9" l="1"/>
  <c r="H266" i="9"/>
  <c r="H265" i="9" s="1"/>
  <c r="H347" i="9" l="1"/>
  <c r="H344" i="9"/>
  <c r="H662" i="9"/>
  <c r="H661" i="9" s="1"/>
  <c r="H660" i="9" s="1"/>
  <c r="H1178" i="9" l="1"/>
  <c r="H1177" i="9" s="1"/>
  <c r="H1176" i="9" s="1"/>
  <c r="H130" i="9"/>
  <c r="H129" i="9" s="1"/>
  <c r="H128" i="9" s="1"/>
  <c r="H1175" i="9" l="1"/>
  <c r="H1174" i="9" s="1"/>
  <c r="H1171" i="9" l="1"/>
  <c r="H1173" i="9"/>
  <c r="H1022" i="9"/>
  <c r="H1020" i="9"/>
  <c r="H729" i="9"/>
  <c r="H1019" i="9" l="1"/>
  <c r="H1018" i="9" s="1"/>
  <c r="H1017" i="9" s="1"/>
  <c r="H1016" i="9" s="1"/>
  <c r="H1015" i="9" s="1"/>
  <c r="H725" i="9" l="1"/>
  <c r="H724" i="9" s="1"/>
  <c r="H723" i="9" s="1"/>
  <c r="H722" i="9" s="1"/>
  <c r="H568" i="9"/>
  <c r="H567" i="9" s="1"/>
  <c r="H566" i="9" s="1"/>
  <c r="H565" i="9" s="1"/>
  <c r="H511" i="9" l="1"/>
  <c r="H510" i="9" s="1"/>
  <c r="H507" i="9" s="1"/>
  <c r="H506" i="9" s="1"/>
  <c r="H505" i="9" s="1"/>
  <c r="H504" i="9" s="1"/>
  <c r="H992" i="9" l="1"/>
  <c r="H991" i="9" s="1"/>
  <c r="H884" i="9" l="1"/>
  <c r="H935" i="9"/>
  <c r="H940" i="9"/>
  <c r="H938" i="9"/>
  <c r="H1119" i="9"/>
  <c r="H1116" i="9"/>
  <c r="H1113" i="9"/>
  <c r="H1111" i="9"/>
  <c r="H1109" i="9"/>
  <c r="H163" i="9" l="1"/>
  <c r="H1165" i="9" l="1"/>
  <c r="H1167" i="9"/>
  <c r="H486" i="9"/>
  <c r="H338" i="9"/>
  <c r="H340" i="9"/>
  <c r="H953" i="9" l="1"/>
  <c r="H944" i="9"/>
  <c r="H1217" i="9"/>
  <c r="H1216" i="9" s="1"/>
  <c r="H1215" i="9" s="1"/>
  <c r="H1133" i="9"/>
  <c r="H1132" i="9" s="1"/>
  <c r="H1061" i="9"/>
  <c r="H1060" i="9" s="1"/>
  <c r="H1059" i="9" s="1"/>
  <c r="H960" i="9"/>
  <c r="H926" i="9" l="1"/>
  <c r="H1003" i="9"/>
  <c r="H1002" i="9" s="1"/>
  <c r="H910" i="9" l="1"/>
  <c r="H908" i="9"/>
  <c r="H905" i="9"/>
  <c r="H902" i="9"/>
  <c r="H811" i="9"/>
  <c r="H790" i="9"/>
  <c r="H737" i="9"/>
  <c r="H733" i="9"/>
  <c r="H538" i="9"/>
  <c r="H537" i="9" s="1"/>
  <c r="H536" i="9" s="1"/>
  <c r="H531" i="9"/>
  <c r="H530" i="9" l="1"/>
  <c r="H529" i="9" s="1"/>
  <c r="H535" i="9"/>
  <c r="H534" i="9" s="1"/>
  <c r="H533" i="9" s="1"/>
  <c r="H532" i="9" s="1"/>
  <c r="H528" i="9"/>
  <c r="H527" i="9" s="1"/>
  <c r="H526" i="9" s="1"/>
  <c r="H525" i="9" l="1"/>
  <c r="H524" i="9" s="1"/>
  <c r="H523" i="9" s="1"/>
  <c r="H355" i="9" l="1"/>
  <c r="H354" i="9" s="1"/>
  <c r="H353" i="9" s="1"/>
  <c r="H247" i="9" l="1"/>
  <c r="H246" i="9" s="1"/>
  <c r="H245" i="9" s="1"/>
  <c r="H149" i="9"/>
  <c r="H148" i="9" s="1"/>
  <c r="H670" i="9" l="1"/>
  <c r="H987" i="9" l="1"/>
  <c r="H999" i="9"/>
  <c r="H994" i="9"/>
  <c r="H993" i="9" s="1"/>
  <c r="H990" i="9" l="1"/>
  <c r="H989" i="9" s="1"/>
  <c r="H1005" i="9"/>
  <c r="H1004" i="9" s="1"/>
  <c r="H1001" i="9" l="1"/>
  <c r="H1000" i="9" s="1"/>
  <c r="H324" i="9" l="1"/>
  <c r="H320" i="9" s="1"/>
  <c r="H22" i="9" l="1"/>
  <c r="H457" i="9" l="1"/>
  <c r="H456" i="9" s="1"/>
  <c r="H159" i="9" l="1"/>
  <c r="H1210" i="9" l="1"/>
  <c r="H1209" i="9" s="1"/>
  <c r="H1204" i="9"/>
  <c r="H1203" i="9" s="1"/>
  <c r="H1202" i="9" s="1"/>
  <c r="H1206" i="9" l="1"/>
  <c r="H1205" i="9" s="1"/>
  <c r="H1187" i="9"/>
  <c r="H1186" i="9" s="1"/>
  <c r="H1189" i="9"/>
  <c r="H1188" i="9" s="1"/>
  <c r="H1192" i="9"/>
  <c r="H1191" i="9" s="1"/>
  <c r="H1190" i="9" s="1"/>
  <c r="H1185" i="9"/>
  <c r="H1184" i="9" s="1"/>
  <c r="H1195" i="9"/>
  <c r="H1194" i="9" s="1"/>
  <c r="H1193" i="9" s="1"/>
  <c r="H1183" i="9" l="1"/>
  <c r="H1182" i="9" s="1"/>
  <c r="H1181" i="9" l="1"/>
  <c r="H1180" i="9" s="1"/>
  <c r="H614" i="9" l="1"/>
  <c r="H613" i="9" s="1"/>
  <c r="H612" i="9" s="1"/>
  <c r="H1201" i="9" l="1"/>
  <c r="H718" i="9"/>
  <c r="H707" i="9"/>
  <c r="H703" i="9"/>
  <c r="H695" i="9"/>
  <c r="H691" i="9"/>
  <c r="H689" i="9"/>
  <c r="H576" i="9"/>
  <c r="H545" i="9"/>
  <c r="H640" i="9"/>
  <c r="H629" i="9"/>
  <c r="H617" i="9"/>
  <c r="H586" i="9"/>
  <c r="H594" i="9"/>
  <c r="H573" i="9"/>
  <c r="H564" i="9"/>
  <c r="H557" i="9"/>
  <c r="H548" i="9"/>
  <c r="H712" i="9"/>
  <c r="H1213" i="9" l="1"/>
  <c r="H1212" i="9" s="1"/>
  <c r="H1211" i="9"/>
  <c r="H1200" i="9" s="1"/>
  <c r="H891" i="9"/>
  <c r="H715" i="9"/>
  <c r="H677" i="9"/>
  <c r="H1199" i="9" l="1"/>
  <c r="H1179" i="9" s="1"/>
  <c r="H330" i="9"/>
  <c r="H332" i="9"/>
  <c r="H255" i="9"/>
  <c r="H231" i="9"/>
  <c r="H626" i="9" l="1"/>
  <c r="H637" i="9"/>
  <c r="H636" i="9" s="1"/>
  <c r="H635" i="9" s="1"/>
  <c r="H741" i="9"/>
  <c r="H305" i="9" l="1"/>
  <c r="H302" i="9"/>
  <c r="H459" i="9" l="1"/>
  <c r="H458" i="9" s="1"/>
  <c r="H455" i="9" l="1"/>
  <c r="H454" i="9" s="1"/>
  <c r="H191" i="9" l="1"/>
  <c r="H180" i="9"/>
  <c r="H1014" i="9"/>
  <c r="H1010" i="9"/>
  <c r="H367" i="9"/>
  <c r="H366" i="9" s="1"/>
  <c r="H370" i="9"/>
  <c r="H369" i="9" s="1"/>
  <c r="H368" i="9" s="1"/>
  <c r="H373" i="9"/>
  <c r="H372" i="9" s="1"/>
  <c r="H371" i="9" s="1"/>
  <c r="H982" i="9" l="1"/>
  <c r="H365" i="9"/>
  <c r="H364" i="9" s="1"/>
  <c r="H363" i="9" s="1"/>
  <c r="H362" i="9" s="1"/>
  <c r="H223" i="9" l="1"/>
  <c r="H351" i="9"/>
  <c r="H188" i="9"/>
  <c r="H680" i="9" l="1"/>
  <c r="H894" i="9"/>
  <c r="H579" i="9"/>
  <c r="H551" i="9" l="1"/>
  <c r="H967" i="9"/>
  <c r="H963" i="9"/>
  <c r="H956" i="9"/>
  <c r="H937" i="9"/>
  <c r="H939" i="9"/>
  <c r="H949" i="9"/>
  <c r="H947" i="9"/>
  <c r="H931" i="9"/>
  <c r="H936" i="9" l="1"/>
  <c r="H929" i="9"/>
  <c r="H888" i="9"/>
  <c r="H886" i="9"/>
  <c r="H672" i="9"/>
  <c r="H674" i="9"/>
  <c r="H673" i="9" s="1"/>
  <c r="H934" i="9"/>
  <c r="H933" i="9" s="1"/>
  <c r="H932" i="9" l="1"/>
  <c r="H155" i="9" l="1"/>
  <c r="H153" i="9"/>
  <c r="H219" i="9"/>
  <c r="H211" i="9"/>
  <c r="H208" i="9"/>
  <c r="H205" i="9"/>
  <c r="H203" i="9"/>
  <c r="H168" i="9"/>
  <c r="H147" i="9"/>
  <c r="H144" i="9"/>
  <c r="H142" i="9"/>
  <c r="H138" i="9"/>
  <c r="H136" i="9"/>
  <c r="H133" i="9"/>
  <c r="H1144" i="9" l="1"/>
  <c r="H650" i="9"/>
  <c r="H646" i="9"/>
  <c r="H1130" i="9"/>
  <c r="H1066" i="9"/>
  <c r="H1065" i="9" s="1"/>
  <c r="H1064" i="9" s="1"/>
  <c r="H1070" i="9"/>
  <c r="H1069" i="9" s="1"/>
  <c r="H1068" i="9" s="1"/>
  <c r="H1075" i="9"/>
  <c r="H1074" i="9" s="1"/>
  <c r="H1073" i="9" s="1"/>
  <c r="H1072" i="9" s="1"/>
  <c r="H916" i="9"/>
  <c r="H915" i="9" s="1"/>
  <c r="H914" i="9" s="1"/>
  <c r="H913" i="9" s="1"/>
  <c r="H912" i="9" s="1"/>
  <c r="H911" i="9" s="1"/>
  <c r="H1129" i="9" l="1"/>
  <c r="H1128" i="9" s="1"/>
  <c r="H1063" i="9"/>
  <c r="H1058" i="9" s="1"/>
  <c r="H1135" i="9"/>
  <c r="H1134" i="9" s="1"/>
  <c r="H843" i="9"/>
  <c r="H847" i="9"/>
  <c r="H846" i="9" s="1"/>
  <c r="H845" i="9" s="1"/>
  <c r="H851" i="9"/>
  <c r="H850" i="9" s="1"/>
  <c r="H849" i="9" s="1"/>
  <c r="H848" i="9" s="1"/>
  <c r="H842" i="9" l="1"/>
  <c r="XER843" i="9"/>
  <c r="H844" i="9"/>
  <c r="XER844" i="9" s="1"/>
  <c r="XER845" i="9"/>
  <c r="H1131" i="9"/>
  <c r="H1127" i="9" s="1"/>
  <c r="H623" i="9"/>
  <c r="H750" i="9"/>
  <c r="H749" i="9" s="1"/>
  <c r="H748" i="9" s="1"/>
  <c r="H747" i="9" s="1"/>
  <c r="H746" i="9"/>
  <c r="H604" i="9"/>
  <c r="I1152" i="9"/>
  <c r="I289" i="9"/>
  <c r="I232" i="9"/>
  <c r="I226" i="9"/>
  <c r="H818" i="9"/>
  <c r="H817" i="9" s="1"/>
  <c r="H816" i="9" s="1"/>
  <c r="H815" i="9"/>
  <c r="H814" i="9" s="1"/>
  <c r="H813" i="9" s="1"/>
  <c r="H810" i="9"/>
  <c r="H809" i="9" s="1"/>
  <c r="H808" i="9"/>
  <c r="H807" i="9" s="1"/>
  <c r="H806" i="9" s="1"/>
  <c r="H800" i="9"/>
  <c r="H799" i="9" s="1"/>
  <c r="H798" i="9" s="1"/>
  <c r="H794" i="9"/>
  <c r="H793" i="9" s="1"/>
  <c r="H792" i="9" s="1"/>
  <c r="H787" i="9"/>
  <c r="H786" i="9" s="1"/>
  <c r="H785" i="9" s="1"/>
  <c r="H775" i="9"/>
  <c r="H972" i="9"/>
  <c r="H976" i="9"/>
  <c r="H789" i="9"/>
  <c r="H788" i="9" s="1"/>
  <c r="H360" i="9"/>
  <c r="H295" i="9"/>
  <c r="H294" i="9" s="1"/>
  <c r="H293" i="9" s="1"/>
  <c r="H292" i="9" s="1"/>
  <c r="H299" i="9"/>
  <c r="H298" i="9" s="1"/>
  <c r="H297" i="9" s="1"/>
  <c r="H296" i="9" s="1"/>
  <c r="H841" i="9" l="1"/>
  <c r="XER842" i="9"/>
  <c r="H791" i="9"/>
  <c r="H812" i="9"/>
  <c r="H805" i="9"/>
  <c r="H784" i="9"/>
  <c r="H1240" i="9"/>
  <c r="H1239" i="9" s="1"/>
  <c r="H1238" i="9" s="1"/>
  <c r="H1237" i="9"/>
  <c r="H1236" i="9" s="1"/>
  <c r="H1235" i="9" s="1"/>
  <c r="H1234" i="9"/>
  <c r="H1233" i="9" s="1"/>
  <c r="H1251" i="9"/>
  <c r="H1250" i="9" s="1"/>
  <c r="H154" i="9"/>
  <c r="H152" i="9"/>
  <c r="H105" i="9"/>
  <c r="H104" i="9" s="1"/>
  <c r="H103" i="9" s="1"/>
  <c r="H102" i="9"/>
  <c r="H101" i="9" s="1"/>
  <c r="H1172" i="9"/>
  <c r="H1170" i="9"/>
  <c r="H1166" i="9"/>
  <c r="H1164" i="9"/>
  <c r="H1143" i="9"/>
  <c r="H1142" i="9" s="1"/>
  <c r="H1141" i="9" s="1"/>
  <c r="H1140" i="9" s="1"/>
  <c r="H1125" i="9"/>
  <c r="H1124" i="9" s="1"/>
  <c r="H1120" i="9" s="1"/>
  <c r="H1118" i="9"/>
  <c r="H1117" i="9"/>
  <c r="H1115" i="9"/>
  <c r="H1114" i="9" s="1"/>
  <c r="H1112" i="9"/>
  <c r="H1110" i="9"/>
  <c r="H1104" i="9"/>
  <c r="H1103" i="9" s="1"/>
  <c r="H1097" i="9"/>
  <c r="H1096" i="9" s="1"/>
  <c r="H1094" i="9"/>
  <c r="H1093" i="9" s="1"/>
  <c r="H1091" i="9"/>
  <c r="H1089" i="9"/>
  <c r="H1032" i="9"/>
  <c r="H1031" i="9" s="1"/>
  <c r="H1029" i="9"/>
  <c r="H1028" i="9" s="1"/>
  <c r="H1013" i="9"/>
  <c r="H1012" i="9" s="1"/>
  <c r="H1011" i="9" s="1"/>
  <c r="H1009" i="9"/>
  <c r="H1008" i="9" s="1"/>
  <c r="H1007" i="9"/>
  <c r="H998" i="9"/>
  <c r="H997" i="9" s="1"/>
  <c r="H996" i="9" s="1"/>
  <c r="H995" i="9" s="1"/>
  <c r="H988" i="9" s="1"/>
  <c r="H986" i="9"/>
  <c r="H985" i="9" s="1"/>
  <c r="H984" i="9" s="1"/>
  <c r="H983" i="9" s="1"/>
  <c r="H981" i="9"/>
  <c r="H980" i="9" s="1"/>
  <c r="H979" i="9" s="1"/>
  <c r="H975" i="9"/>
  <c r="H974" i="9" s="1"/>
  <c r="H973" i="9" s="1"/>
  <c r="H971" i="9"/>
  <c r="H970" i="9" s="1"/>
  <c r="H969" i="9" s="1"/>
  <c r="H966" i="9"/>
  <c r="H965" i="9" s="1"/>
  <c r="H964" i="9" s="1"/>
  <c r="H962" i="9"/>
  <c r="H961" i="9" s="1"/>
  <c r="H959" i="9"/>
  <c r="H958" i="9" s="1"/>
  <c r="H955" i="9"/>
  <c r="H954" i="9" s="1"/>
  <c r="H952" i="9"/>
  <c r="H951" i="9" s="1"/>
  <c r="H948" i="9"/>
  <c r="H946" i="9"/>
  <c r="H943" i="9"/>
  <c r="H942" i="9" s="1"/>
  <c r="H930" i="9"/>
  <c r="H928" i="9"/>
  <c r="H925" i="9"/>
  <c r="H924" i="9" s="1"/>
  <c r="H909" i="9"/>
  <c r="H907" i="9"/>
  <c r="H904" i="9"/>
  <c r="H903" i="9"/>
  <c r="H901" i="9"/>
  <c r="H900" i="9"/>
  <c r="H893" i="9"/>
  <c r="H892" i="9" s="1"/>
  <c r="H890" i="9"/>
  <c r="H889" i="9" s="1"/>
  <c r="H887" i="9"/>
  <c r="H885" i="9"/>
  <c r="H883" i="9"/>
  <c r="H861" i="9"/>
  <c r="H860" i="9" s="1"/>
  <c r="H859" i="9" s="1"/>
  <c r="H858" i="9" s="1"/>
  <c r="H856" i="9"/>
  <c r="H855" i="9" s="1"/>
  <c r="H854" i="9" s="1"/>
  <c r="H774" i="9"/>
  <c r="H773" i="9" s="1"/>
  <c r="H772" i="9" s="1"/>
  <c r="H771" i="9" s="1"/>
  <c r="H745" i="9"/>
  <c r="H744" i="9" s="1"/>
  <c r="H743" i="9" s="1"/>
  <c r="H742" i="9" s="1"/>
  <c r="H740" i="9"/>
  <c r="H739" i="9" s="1"/>
  <c r="H738" i="9" s="1"/>
  <c r="H736" i="9"/>
  <c r="H735" i="9" s="1"/>
  <c r="H734" i="9" s="1"/>
  <c r="H732" i="9"/>
  <c r="H731" i="9" s="1"/>
  <c r="H730" i="9" s="1"/>
  <c r="H728" i="9"/>
  <c r="H727" i="9" s="1"/>
  <c r="H726" i="9" s="1"/>
  <c r="H717" i="9"/>
  <c r="H716" i="9" s="1"/>
  <c r="H714" i="9"/>
  <c r="H713" i="9" s="1"/>
  <c r="H711" i="9"/>
  <c r="H710" i="9" s="1"/>
  <c r="H706" i="9"/>
  <c r="H705" i="9" s="1"/>
  <c r="H704" i="9" s="1"/>
  <c r="H702" i="9"/>
  <c r="H701" i="9" s="1"/>
  <c r="H700" i="9" s="1"/>
  <c r="H694" i="9"/>
  <c r="H693" i="9" s="1"/>
  <c r="H692" i="9" s="1"/>
  <c r="H690" i="9"/>
  <c r="H688" i="9"/>
  <c r="H679" i="9"/>
  <c r="H678" i="9" s="1"/>
  <c r="H676" i="9"/>
  <c r="H675" i="9" s="1"/>
  <c r="H671" i="9"/>
  <c r="H669" i="9"/>
  <c r="H649" i="9"/>
  <c r="H648" i="9" s="1"/>
  <c r="H647" i="9" s="1"/>
  <c r="H645" i="9"/>
  <c r="H644" i="9" s="1"/>
  <c r="H643" i="9" s="1"/>
  <c r="H639" i="9"/>
  <c r="H638" i="9" s="1"/>
  <c r="H628" i="9"/>
  <c r="H627" i="9" s="1"/>
  <c r="H622" i="9"/>
  <c r="H621" i="9" s="1"/>
  <c r="H620" i="9" s="1"/>
  <c r="H616" i="9"/>
  <c r="H615" i="9" s="1"/>
  <c r="H603" i="9"/>
  <c r="H602" i="9" s="1"/>
  <c r="H601" i="9" s="1"/>
  <c r="H600" i="9" s="1"/>
  <c r="H593" i="9"/>
  <c r="H592" i="9" s="1"/>
  <c r="H591" i="9" s="1"/>
  <c r="H585" i="9"/>
  <c r="H584" i="9" s="1"/>
  <c r="H583" i="9" s="1"/>
  <c r="H578" i="9"/>
  <c r="H577" i="9" s="1"/>
  <c r="H575" i="9"/>
  <c r="H574" i="9" s="1"/>
  <c r="H572" i="9"/>
  <c r="H571" i="9" s="1"/>
  <c r="H570" i="9" s="1"/>
  <c r="H563" i="9"/>
  <c r="H562" i="9" s="1"/>
  <c r="H561" i="9" s="1"/>
  <c r="H556" i="9"/>
  <c r="H555" i="9" s="1"/>
  <c r="H625" i="9"/>
  <c r="H624" i="9"/>
  <c r="H550" i="9"/>
  <c r="H549" i="9" s="1"/>
  <c r="H547" i="9"/>
  <c r="H546" i="9" s="1"/>
  <c r="H544" i="9"/>
  <c r="H543" i="9" s="1"/>
  <c r="H542" i="9" s="1"/>
  <c r="H485" i="9"/>
  <c r="H484" i="9" s="1"/>
  <c r="H359" i="9"/>
  <c r="H358" i="9" s="1"/>
  <c r="H357" i="9" s="1"/>
  <c r="H356" i="9" s="1"/>
  <c r="H350" i="9"/>
  <c r="H349" i="9" s="1"/>
  <c r="H348" i="9" s="1"/>
  <c r="H346" i="9"/>
  <c r="H345" i="9" s="1"/>
  <c r="H343" i="9"/>
  <c r="H342" i="9" s="1"/>
  <c r="H339" i="9"/>
  <c r="H337" i="9"/>
  <c r="H331" i="9"/>
  <c r="H329" i="9"/>
  <c r="H323" i="9"/>
  <c r="H319" i="9"/>
  <c r="H318" i="9" s="1"/>
  <c r="H317" i="9" s="1"/>
  <c r="H304" i="9"/>
  <c r="H303" i="9" s="1"/>
  <c r="H301" i="9"/>
  <c r="H300" i="9" s="1"/>
  <c r="H260" i="9"/>
  <c r="H259" i="9" s="1"/>
  <c r="H254" i="9"/>
  <c r="H253" i="9" s="1"/>
  <c r="H238" i="9"/>
  <c r="H236" i="9" s="1"/>
  <c r="H235" i="9" s="1"/>
  <c r="H251" i="9"/>
  <c r="H250" i="9" s="1"/>
  <c r="H249" i="9" s="1"/>
  <c r="H248" i="9" s="1"/>
  <c r="H230" i="9"/>
  <c r="H229" i="9" s="1"/>
  <c r="H218" i="9"/>
  <c r="H217" i="9" s="1"/>
  <c r="H216" i="9" s="1"/>
  <c r="H210" i="9"/>
  <c r="H209" i="9" s="1"/>
  <c r="H207" i="9"/>
  <c r="H206" i="9" s="1"/>
  <c r="H204" i="9"/>
  <c r="H202" i="9"/>
  <c r="H183" i="9"/>
  <c r="H182" i="9" s="1"/>
  <c r="H181" i="9" s="1"/>
  <c r="H146" i="9"/>
  <c r="H145" i="9" s="1"/>
  <c r="H143" i="9"/>
  <c r="H141" i="9"/>
  <c r="H137" i="9"/>
  <c r="H135" i="9"/>
  <c r="H132" i="9"/>
  <c r="H131" i="9" s="1"/>
  <c r="H124" i="9"/>
  <c r="H91" i="9"/>
  <c r="H90" i="9" s="1"/>
  <c r="H89" i="9" s="1"/>
  <c r="H81" i="9"/>
  <c r="H80" i="9" s="1"/>
  <c r="H79" i="9" s="1"/>
  <c r="H78" i="9"/>
  <c r="H77" i="9" s="1"/>
  <c r="H76" i="9" s="1"/>
  <c r="H71" i="9"/>
  <c r="H70" i="9" s="1"/>
  <c r="H69" i="9" s="1"/>
  <c r="H55" i="9"/>
  <c r="H54" i="9" s="1"/>
  <c r="H53" i="9"/>
  <c r="H52" i="9" s="1"/>
  <c r="H222" i="9"/>
  <c r="H221" i="9" s="1"/>
  <c r="H190" i="9"/>
  <c r="H189" i="9" s="1"/>
  <c r="H187" i="9"/>
  <c r="H186" i="9" s="1"/>
  <c r="H179" i="9"/>
  <c r="H178" i="9" s="1"/>
  <c r="H177" i="9" s="1"/>
  <c r="H167" i="9"/>
  <c r="H166" i="9" s="1"/>
  <c r="H165" i="9" s="1"/>
  <c r="H164" i="9" s="1"/>
  <c r="H162" i="9"/>
  <c r="H161" i="9" s="1"/>
  <c r="H160" i="9" s="1"/>
  <c r="H158" i="9"/>
  <c r="H157" i="9" s="1"/>
  <c r="H156" i="9" s="1"/>
  <c r="H39" i="9"/>
  <c r="H38" i="9" s="1"/>
  <c r="H41" i="9"/>
  <c r="H40" i="9" s="1"/>
  <c r="H480" i="9" l="1"/>
  <c r="H463" i="9" s="1"/>
  <c r="H431" i="9" s="1"/>
  <c r="H840" i="9"/>
  <c r="XER841" i="9"/>
  <c r="H708" i="9"/>
  <c r="H123" i="9"/>
  <c r="H291" i="9"/>
  <c r="H921" i="9"/>
  <c r="H709" i="9"/>
  <c r="H804" i="9"/>
  <c r="H978" i="9"/>
  <c r="H619" i="9"/>
  <c r="H1027" i="9"/>
  <c r="H1026" i="9" s="1"/>
  <c r="H668" i="9"/>
  <c r="H51" i="9"/>
  <c r="H352" i="9"/>
  <c r="H341" i="9" s="1"/>
  <c r="H611" i="9"/>
  <c r="H610" i="9" s="1"/>
  <c r="H140" i="9"/>
  <c r="H139" i="9" s="1"/>
  <c r="H151" i="9"/>
  <c r="H150" i="9" s="1"/>
  <c r="H134" i="9"/>
  <c r="H127" i="9" s="1"/>
  <c r="H237" i="9"/>
  <c r="H783" i="9"/>
  <c r="H244" i="9"/>
  <c r="H687" i="9"/>
  <c r="H686" i="9" s="1"/>
  <c r="H1249" i="9"/>
  <c r="H1248" i="9" s="1"/>
  <c r="H882" i="9"/>
  <c r="H642" i="9"/>
  <c r="H641" i="9" s="1"/>
  <c r="H853" i="9"/>
  <c r="H852" i="9" s="1"/>
  <c r="H945" i="9"/>
  <c r="H957" i="9"/>
  <c r="H336" i="9"/>
  <c r="H335" i="9" s="1"/>
  <c r="H334" i="9" s="1"/>
  <c r="H906" i="9"/>
  <c r="H927" i="9"/>
  <c r="H923" i="9" s="1"/>
  <c r="H185" i="9"/>
  <c r="H220" i="9"/>
  <c r="H1163" i="9"/>
  <c r="H1162" i="9" s="1"/>
  <c r="H328" i="9"/>
  <c r="H327" i="9" s="1"/>
  <c r="H326" i="9" s="1"/>
  <c r="H325" i="9" s="1"/>
  <c r="H1169" i="9"/>
  <c r="H1168" i="9" s="1"/>
  <c r="H1139" i="9"/>
  <c r="H950" i="9"/>
  <c r="H968" i="9"/>
  <c r="H1006" i="9"/>
  <c r="H228" i="9"/>
  <c r="H227" i="9" s="1"/>
  <c r="H37" i="9"/>
  <c r="XER840" i="9" l="1"/>
  <c r="H839" i="9"/>
  <c r="H881" i="9"/>
  <c r="H880" i="9" s="1"/>
  <c r="H122" i="9"/>
  <c r="H121" i="9" s="1"/>
  <c r="H120" i="9" s="1"/>
  <c r="H119" i="9" s="1"/>
  <c r="H977" i="9"/>
  <c r="H333" i="9"/>
  <c r="H922" i="9"/>
  <c r="H388" i="9"/>
  <c r="H290" i="9"/>
  <c r="H176" i="9"/>
  <c r="H226" i="9"/>
  <c r="H941" i="9"/>
  <c r="H126" i="9"/>
  <c r="H61" i="9"/>
  <c r="H60" i="9" s="1"/>
  <c r="H59" i="9" s="1"/>
  <c r="H1161" i="9"/>
  <c r="H1160" i="9" s="1"/>
  <c r="H1247" i="9"/>
  <c r="H1246" i="9"/>
  <c r="XER839" i="9" l="1"/>
  <c r="H289" i="9"/>
  <c r="J289" i="9" s="1"/>
  <c r="H920" i="9"/>
  <c r="H1159" i="9"/>
  <c r="H361" i="9"/>
  <c r="H1245" i="9"/>
  <c r="H879" i="9"/>
  <c r="H867" i="9" s="1"/>
  <c r="H699" i="9" l="1"/>
  <c r="H698" i="9" s="1"/>
  <c r="H590" i="9"/>
  <c r="H589" i="9" s="1"/>
  <c r="H588" i="9" s="1"/>
  <c r="H587" i="9" s="1"/>
  <c r="H560" i="9"/>
  <c r="H559" i="9" s="1"/>
  <c r="H558" i="9" s="1"/>
  <c r="H541" i="9" s="1"/>
  <c r="H697" i="9" l="1"/>
  <c r="H696" i="9" s="1"/>
  <c r="H667" i="9" s="1"/>
  <c r="H258" i="9"/>
  <c r="H257" i="9" s="1"/>
  <c r="H256" i="9" s="1"/>
  <c r="H252" i="9" s="1"/>
  <c r="H234" i="9" s="1"/>
  <c r="H233" i="9" s="1"/>
  <c r="H598" i="9"/>
  <c r="H597" i="9" s="1"/>
  <c r="H666" i="9" l="1"/>
  <c r="H596" i="9"/>
  <c r="H595" i="9" s="1"/>
  <c r="H1087" i="9"/>
  <c r="H1086" i="9" s="1"/>
  <c r="H1108" i="9"/>
  <c r="H1107" i="9" s="1"/>
  <c r="H1106" i="9" s="1"/>
  <c r="H569" i="9" l="1"/>
  <c r="H540" i="9" s="1"/>
  <c r="H232" i="9"/>
  <c r="J232" i="9" s="1"/>
  <c r="H201" i="9" l="1"/>
  <c r="H200" i="9" s="1"/>
  <c r="H95" i="9"/>
  <c r="H94" i="9" s="1"/>
  <c r="H93" i="9" s="1"/>
  <c r="H98" i="9"/>
  <c r="H97" i="9" s="1"/>
  <c r="H96" i="9" s="1"/>
  <c r="H36" i="9"/>
  <c r="H35" i="9" s="1"/>
  <c r="H34" i="9" s="1"/>
  <c r="H33" i="9" s="1"/>
  <c r="H32" i="9" s="1"/>
  <c r="H31" i="9" l="1"/>
  <c r="H30" i="9" s="1"/>
  <c r="H199" i="9"/>
  <c r="H198" i="9" s="1"/>
  <c r="H197" i="9" s="1"/>
  <c r="H92" i="9"/>
  <c r="H68" i="9" l="1"/>
  <c r="H67" i="9" s="1"/>
  <c r="H66" i="9" s="1"/>
  <c r="H65" i="9" s="1"/>
  <c r="H50" i="9" l="1"/>
  <c r="H49" i="9" s="1"/>
  <c r="H48" i="9" s="1"/>
  <c r="H88" i="9"/>
  <c r="H87" i="9" s="1"/>
  <c r="H86" i="9" s="1"/>
  <c r="H85" i="9" s="1"/>
  <c r="H84" i="9" s="1"/>
  <c r="H83" i="9" s="1"/>
  <c r="H82" i="9" s="1"/>
  <c r="H75" i="9"/>
  <c r="H74" i="9" s="1"/>
  <c r="H73" i="9" s="1"/>
  <c r="H72" i="9" s="1"/>
  <c r="H26" i="9" l="1"/>
  <c r="H58" i="9"/>
  <c r="H57" i="9" s="1"/>
  <c r="H56" i="9" s="1"/>
  <c r="H47" i="9" s="1"/>
  <c r="H46" i="9" s="1"/>
  <c r="H45" i="9" l="1"/>
  <c r="H25" i="9"/>
  <c r="H24" i="9" l="1"/>
  <c r="H21" i="9" s="1"/>
  <c r="H20" i="9" s="1"/>
  <c r="H19" i="9" s="1"/>
  <c r="H18" i="9" s="1"/>
  <c r="H1232" i="9" l="1"/>
  <c r="H1231" i="9" s="1"/>
  <c r="H1230" i="9" l="1"/>
  <c r="H1229" i="9" l="1"/>
  <c r="H1228" i="9" l="1"/>
  <c r="H1227" i="9" s="1"/>
  <c r="H1226" i="9" s="1"/>
  <c r="H1225" i="9" s="1"/>
  <c r="H1224" i="9" l="1"/>
  <c r="I16" i="9" l="1"/>
  <c r="H1102" i="9" l="1"/>
  <c r="H1101" i="9" s="1"/>
  <c r="H1100" i="9" s="1"/>
  <c r="H1099" i="9" s="1"/>
  <c r="H1085" i="9" s="1"/>
  <c r="H1084" i="9" s="1"/>
  <c r="H1083" i="9" s="1"/>
  <c r="H1025" i="9" s="1"/>
  <c r="H825" i="9"/>
  <c r="H824" i="9" s="1"/>
  <c r="H823" i="9" s="1"/>
  <c r="H609" i="9"/>
  <c r="H608" i="9" s="1"/>
  <c r="H607" i="9" s="1"/>
  <c r="H606" i="9" s="1"/>
  <c r="H605" i="9" s="1"/>
  <c r="H599" i="9" s="1"/>
  <c r="H634" i="9"/>
  <c r="H1158" i="9"/>
  <c r="H1024" i="9" l="1"/>
  <c r="H822" i="9"/>
  <c r="H821" i="9" s="1"/>
  <c r="H820" i="9" s="1"/>
  <c r="H819" i="9" s="1"/>
  <c r="H659" i="9" s="1"/>
  <c r="H658" i="9" s="1"/>
  <c r="H633" i="9"/>
  <c r="H632" i="9" s="1"/>
  <c r="H631" i="9" s="1"/>
  <c r="H630" i="9" s="1"/>
  <c r="H618" i="9" s="1"/>
  <c r="H539" i="9" s="1"/>
  <c r="H522" i="9" s="1"/>
  <c r="J1152" i="9"/>
  <c r="H1157" i="9"/>
  <c r="H1156" i="9" s="1"/>
  <c r="H1155" i="9" s="1"/>
  <c r="H1154" i="9" s="1"/>
  <c r="H1153" i="9" s="1"/>
  <c r="H521" i="9" l="1"/>
  <c r="H1152" i="9"/>
  <c r="H215" i="9" l="1"/>
  <c r="H214" i="9" s="1"/>
  <c r="H213" i="9" s="1"/>
  <c r="H212" i="9" s="1"/>
  <c r="H125" i="9" s="1"/>
  <c r="H17" i="9" l="1"/>
  <c r="H1252" i="9"/>
  <c r="J17" i="9" l="1"/>
  <c r="H16" i="9"/>
  <c r="J16" i="9" l="1"/>
</calcChain>
</file>

<file path=xl/comments1.xml><?xml version="1.0" encoding="utf-8"?>
<comments xmlns="http://schemas.openxmlformats.org/spreadsheetml/2006/main">
  <authors>
    <author>HomeKomp</author>
    <author>user-3</author>
  </authors>
  <commentList>
    <comment ref="H367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68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  <comment ref="H370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2017</t>
        </r>
      </text>
    </comment>
  </commentList>
</comments>
</file>

<file path=xl/comments2.xml><?xml version="1.0" encoding="utf-8"?>
<comments xmlns="http://schemas.openxmlformats.org/spreadsheetml/2006/main">
  <authors>
    <author>HomeKomp</author>
    <author>user-3</author>
  </authors>
  <commentList>
    <comment ref="H340" authorId="0">
      <text>
        <r>
          <rPr>
            <b/>
            <sz val="9"/>
            <color indexed="81"/>
            <rFont val="Tahoma"/>
            <family val="2"/>
            <charset val="204"/>
          </rPr>
          <t xml:space="preserve">пустующее
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  <comment ref="H341" authorId="1">
      <text>
        <r>
          <rPr>
            <b/>
            <sz val="9"/>
            <color indexed="81"/>
            <rFont val="Tahoma"/>
            <family val="2"/>
            <charset val="204"/>
          </rPr>
          <t>user-3:</t>
        </r>
        <r>
          <rPr>
            <sz val="9"/>
            <color indexed="81"/>
            <rFont val="Tahoma"/>
            <family val="2"/>
            <charset val="204"/>
          </rPr>
          <t xml:space="preserve">
пустующий жилфонд</t>
        </r>
      </text>
    </comment>
  </commentList>
</comments>
</file>

<file path=xl/sharedStrings.xml><?xml version="1.0" encoding="utf-8"?>
<sst xmlns="http://schemas.openxmlformats.org/spreadsheetml/2006/main" count="14250" uniqueCount="758">
  <si>
    <t>730</t>
  </si>
  <si>
    <t>главный распорядитель</t>
  </si>
  <si>
    <t xml:space="preserve"> МО "Среднеканский район"</t>
  </si>
  <si>
    <t>Наименование показателя</t>
  </si>
  <si>
    <t>глав-ный распо-ряди-тель*</t>
  </si>
  <si>
    <t>целевая статья</t>
  </si>
  <si>
    <t>ОБЩЕГОСУДАРСТВЕННЫЕ ВОПРОСЫ</t>
  </si>
  <si>
    <t xml:space="preserve"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 </t>
  </si>
  <si>
    <t>04</t>
  </si>
  <si>
    <t>Резервные фонды</t>
  </si>
  <si>
    <t>Резервные фонды местных администраций</t>
  </si>
  <si>
    <t>Другие общегосударственные вопросы</t>
  </si>
  <si>
    <t>НАЦИОНАЛЬНАЯ БЕЗОПАСНОСТЬ И ПРАВООХРАНИТЕЛЬНАЯ ДЕЯТЕЛЬНОСТЬ</t>
  </si>
  <si>
    <t>НАЦИОНАЛЬНАЯ ЭКОНОМИКА</t>
  </si>
  <si>
    <t xml:space="preserve">Транспорт                                                            </t>
  </si>
  <si>
    <t>ЖИЛИЩНО-КОММУНАЛЬНОЕ ХОЗЯЙСТВО</t>
  </si>
  <si>
    <t>ОБРАЗОВАНИЕ</t>
  </si>
  <si>
    <t>07</t>
  </si>
  <si>
    <t>Дошкольное образование</t>
  </si>
  <si>
    <t>Общее образование</t>
  </si>
  <si>
    <t>Молодежная политика и оздоровление детей</t>
  </si>
  <si>
    <t>Другие вопросы в области образования</t>
  </si>
  <si>
    <t xml:space="preserve">Культура </t>
  </si>
  <si>
    <t>Периодическая печать и издательства</t>
  </si>
  <si>
    <t>СОЦИАЛЬНАЯ ПОЛИТИКА</t>
  </si>
  <si>
    <t>Пенсионное обеспечение</t>
  </si>
  <si>
    <t>Другие вопросы в области социальной политики</t>
  </si>
  <si>
    <t>ВСЕГО РАСХОДОВ:</t>
  </si>
  <si>
    <t>раздел</t>
  </si>
  <si>
    <t>подраздел</t>
  </si>
  <si>
    <t>вид расхода</t>
  </si>
  <si>
    <t>К  О  Д  Ы   классификации расходов бюджетов</t>
  </si>
  <si>
    <t>тыс.рублей</t>
  </si>
  <si>
    <t>01</t>
  </si>
  <si>
    <t>03</t>
  </si>
  <si>
    <t>05</t>
  </si>
  <si>
    <t>02</t>
  </si>
  <si>
    <t>06</t>
  </si>
  <si>
    <t>08</t>
  </si>
  <si>
    <t>09</t>
  </si>
  <si>
    <t>11</t>
  </si>
  <si>
    <t>10</t>
  </si>
  <si>
    <t>12</t>
  </si>
  <si>
    <t>14</t>
  </si>
  <si>
    <t xml:space="preserve"> Защита населения и территории от чрезвычайных ситуаций природного и техногенного характера, гражданская оборона                                                          </t>
  </si>
  <si>
    <t>Другие вопросы в области национальной экономики</t>
  </si>
  <si>
    <t>13</t>
  </si>
  <si>
    <t>ОБСЛУЖИВАНИЕ ГОСУДАРСТВЕННОГО И МУНИЦИПАЛЬНОГО ДОЛГА</t>
  </si>
  <si>
    <t>Дорожное хозяйство (дорожные фонды)</t>
  </si>
  <si>
    <t>СРЕДСТВА МАССОВОЙ ИНФОРМАЦИИ</t>
  </si>
  <si>
    <t>КУЛЬТУРА И КИНЕМАТОГРАФИЯ</t>
  </si>
  <si>
    <t>Функционирование высшего должностного лица субъекта Российской Федерации и муниципального образования</t>
  </si>
  <si>
    <t>Обслуживание государственного внутреннего и муниципального долга</t>
  </si>
  <si>
    <t xml:space="preserve">Функционирование  законодательных (представительных)  органов государственной  власти и представительных  органов муниципальных образований        
</t>
  </si>
  <si>
    <t>ОХРАНА ОКРУЖАЮЩЕЙ СРЕДЫ</t>
  </si>
  <si>
    <t>Другие вопросы в области охраны окружающей среды</t>
  </si>
  <si>
    <t>%                   Исполнения</t>
  </si>
  <si>
    <t>Благоустройство</t>
  </si>
  <si>
    <t>Исполнено                   на  01.10.2012 г.</t>
  </si>
  <si>
    <t xml:space="preserve">к решению Собрания представителей </t>
  </si>
  <si>
    <t>Водное хозяйство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</si>
  <si>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</si>
  <si>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Уплата налогов, сборов и иных платежей</t>
  </si>
  <si>
    <t>850</t>
  </si>
  <si>
    <t>Резервные средства</t>
  </si>
  <si>
    <t>870</t>
  </si>
  <si>
    <t>Обслуживание муниципального долга</t>
  </si>
  <si>
    <t>810</t>
  </si>
  <si>
    <t>Жилищное хозяйство</t>
  </si>
  <si>
    <t xml:space="preserve">Функционирование  законодательных (представительных)  органов государственной  власти и представительных  органов муниципальных образований        </t>
  </si>
  <si>
    <t>Коммунальное хозяйство</t>
  </si>
  <si>
    <t>702</t>
  </si>
  <si>
    <t>00000</t>
  </si>
  <si>
    <t>00204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</si>
  <si>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</si>
  <si>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74020</t>
  </si>
  <si>
    <t>74030</t>
  </si>
  <si>
    <t>04000</t>
  </si>
  <si>
    <t xml:space="preserve">Защита населения и территории от чрезвычайных ситуаций природного и техногенного характера, гражданская оборона                                                    </t>
  </si>
  <si>
    <t>74040</t>
  </si>
  <si>
    <t>Собрание представителей Среднеканского городского округа</t>
  </si>
  <si>
    <t>Администрация Среднеканского городского округа</t>
  </si>
  <si>
    <t>701</t>
  </si>
  <si>
    <t>Обеспечение деятельности контрольно-счетной палаты</t>
  </si>
  <si>
    <t>703</t>
  </si>
  <si>
    <t>Управление финансов Администрации Среднеканского городского округа</t>
  </si>
  <si>
    <t>Осуществление первичного воинского учета на территориях, где отсутствуют военные комиссариаты</t>
  </si>
  <si>
    <t>51180</t>
  </si>
  <si>
    <t>Расходы на выплаты персоналу государственных (муниципальных) органов</t>
  </si>
  <si>
    <t>120</t>
  </si>
  <si>
    <t>Иные закупки товаров, работ и услуг для обеспечения государственных (муниципальных) нужд</t>
  </si>
  <si>
    <t>240</t>
  </si>
  <si>
    <t>Социальные выплаты гражданам, кроме публичных нормативных социальных выплат</t>
  </si>
  <si>
    <t>320</t>
  </si>
  <si>
    <t>Мобилизационная и вневойсковая подготовка</t>
  </si>
  <si>
    <t>Сельское хозяйство и рыболовство</t>
  </si>
  <si>
    <t>Другие вопросы в области национальной безопасности и правоохранительной деятельности</t>
  </si>
  <si>
    <t>Доплаты к пенсиям муниципальных служащих</t>
  </si>
  <si>
    <t>74090</t>
  </si>
  <si>
    <t>Субсидии бюджетным учреждениям</t>
  </si>
  <si>
    <t>610</t>
  </si>
  <si>
    <t>73320</t>
  </si>
  <si>
    <t>74060</t>
  </si>
  <si>
    <t>74070</t>
  </si>
  <si>
    <t>74120</t>
  </si>
  <si>
    <t>75010</t>
  </si>
  <si>
    <t>73440</t>
  </si>
  <si>
    <t>74050</t>
  </si>
  <si>
    <t>74130</t>
  </si>
  <si>
    <t>Обеспечение деятельности общеобразовательных школ</t>
  </si>
  <si>
    <t>05000</t>
  </si>
  <si>
    <t>73210</t>
  </si>
  <si>
    <t>Расходы на выплаты персоналу казенных учреждений</t>
  </si>
  <si>
    <t>110</t>
  </si>
  <si>
    <t>Обеспечение деятельности сельских школ</t>
  </si>
  <si>
    <t>707</t>
  </si>
  <si>
    <t>Обеспечение деятельности учреждений спорта</t>
  </si>
  <si>
    <t>Обеспечение деятельности библиотеки</t>
  </si>
  <si>
    <t>73160</t>
  </si>
  <si>
    <t>73260</t>
  </si>
  <si>
    <t>Обеспечение деятельности клубной системы</t>
  </si>
  <si>
    <t>Техническое обеспечение деятельности органов местного самоуправления</t>
  </si>
  <si>
    <t>РАСПРЕДЕЛЕНИЕ РАСХОДОВ</t>
  </si>
  <si>
    <t xml:space="preserve"> БЮДЖЕТА МУНИЦИПАЛЬНОГО ОБРАЗОВАНИЯ "СРЕДНЕКАНСКИЙ ГОРОДСКОЙ ОКРУГ" </t>
  </si>
  <si>
    <t>Приложение № 5</t>
  </si>
  <si>
    <t>РАСПРЕДЕЛЕНИЕ БЮДЖЕТНЫХ АССИГНОВАНИЙ</t>
  </si>
  <si>
    <t xml:space="preserve"> ПО РАЗДЕЛАМ И ПОДРАЗДЕЛАМ, ЦЕЛЕВЫМ СТАТЬЯМ, ПО ГРУППАМ, ПОДГРУППАМ ВИДОВ РАСХОДОВ </t>
  </si>
  <si>
    <t>Приложение № 6</t>
  </si>
  <si>
    <t>ВЕДОМСТВЕННАЯ СТРУКТУРА РАСХОДОВ БЮДЖЕТА</t>
  </si>
  <si>
    <t xml:space="preserve"> Приложение № 4</t>
  </si>
  <si>
    <t xml:space="preserve"> Среднеканского городского округа</t>
  </si>
  <si>
    <t>Среднеканского городского округа</t>
  </si>
  <si>
    <t>(тыс. руб.)</t>
  </si>
  <si>
    <t xml:space="preserve">Реализация муниципальной программы "Развитие образования в Среднеканском городском округе на 2015-2019 годы" </t>
  </si>
  <si>
    <t>S3320</t>
  </si>
  <si>
    <t>59300</t>
  </si>
  <si>
    <t>S3210</t>
  </si>
  <si>
    <t>S3160</t>
  </si>
  <si>
    <t>S3440</t>
  </si>
  <si>
    <t>S3260</t>
  </si>
  <si>
    <t>Субсидии юридическим лицам (кроме некоммерческих организаций), индивидуальным предпринимателям, физическим лицам- производителям товаров, работ, услуг</t>
  </si>
  <si>
    <t xml:space="preserve"> ИЗ БЮДЖЕТА МУНИЦИПАЛЬНОГО ОБРАЗОВАНИЯ "СРЕДНЕКАНСКИЙ ГОРОДСКОЙ ОКРУГ"</t>
  </si>
  <si>
    <t>73290</t>
  </si>
  <si>
    <t>S3290</t>
  </si>
  <si>
    <t>73950</t>
  </si>
  <si>
    <t>S3950</t>
  </si>
  <si>
    <t>18000</t>
  </si>
  <si>
    <t>310</t>
  </si>
  <si>
    <t>Публичные нормативные социальные выплаты гражданам</t>
  </si>
  <si>
    <t>73900</t>
  </si>
  <si>
    <t>340</t>
  </si>
  <si>
    <t>Стипендии</t>
  </si>
  <si>
    <t>S3900</t>
  </si>
  <si>
    <t>00110</t>
  </si>
  <si>
    <t>Расходы на обеспечение функций органов местного самоуправления</t>
  </si>
  <si>
    <t>00190</t>
  </si>
  <si>
    <t>03000</t>
  </si>
  <si>
    <t>01000</t>
  </si>
  <si>
    <t>66Э00</t>
  </si>
  <si>
    <t>Пенсии муниципальных служащих</t>
  </si>
  <si>
    <t xml:space="preserve">Обеспечение деятельности представительного органа </t>
  </si>
  <si>
    <t>Муниципальный долг</t>
  </si>
  <si>
    <t xml:space="preserve">Дополнительное образование детей
</t>
  </si>
  <si>
    <t>Дополнительное образование детей</t>
  </si>
  <si>
    <t>НАЦИОНАЛЬНАЯ ОБОРОНА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</si>
  <si>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 на 2017 – 2020 годы"</t>
  </si>
  <si>
    <t>09000</t>
  </si>
  <si>
    <t>Реализация муниципальной программы "Развитие культуры в Среднеканском городском округе на 2017 – 2020 годы"</t>
  </si>
  <si>
    <t>00223</t>
  </si>
  <si>
    <t>Расходы в рамках решения вопросов местного значения, не отнесенных к другим статьям расходов</t>
  </si>
  <si>
    <t>Расходы, связанные с содержанием архива</t>
  </si>
  <si>
    <t>09050</t>
  </si>
  <si>
    <t>10000</t>
  </si>
  <si>
    <t>00730</t>
  </si>
  <si>
    <t>Реализация муниципальной программы «Комплексное развитие транспортной инфраструктуры Среднеканского городского округа на 2017 – 2027 годы»</t>
  </si>
  <si>
    <t>16000</t>
  </si>
  <si>
    <t>21000</t>
  </si>
  <si>
    <t>Софинансирование субсидии на организацию дополнительного профессионального образования для лиц, замещающих муниципальные должности</t>
  </si>
  <si>
    <t>Правовое обеспечение муниципальной службы</t>
  </si>
  <si>
    <t xml:space="preserve">Обеспечение функционирования официального сайта </t>
  </si>
  <si>
    <t>22000</t>
  </si>
  <si>
    <t>Дополнительная профессиональная подготовка лиц, замещающих муниципальные должности</t>
  </si>
  <si>
    <t>Профессиональное развитие кадров</t>
  </si>
  <si>
    <t>Профилактика терроризма и экстремизма</t>
  </si>
  <si>
    <t>14000</t>
  </si>
  <si>
    <t>19000</t>
  </si>
  <si>
    <t>07000</t>
  </si>
  <si>
    <t>Муниципальная программа «Развитие системы обращения с отходами производства и потребления на территории муниципального образования «Среднеканский городской округ» на 2017-2021 годы»</t>
  </si>
  <si>
    <t>Обеспечение питанием</t>
  </si>
  <si>
    <t>Обеспечение питанием в дошкольных учреждениях комбинированного вида</t>
  </si>
  <si>
    <t xml:space="preserve">Комплексные меры по поддержке молодой семьи в клубной системе. Повышение престижа семейных ценностей в молодежной среде </t>
  </si>
  <si>
    <t>Комплексные меры по поддержке молодой семьи в учреждениях дополнительного образования. Повышение престижа семейных ценностей в молодежной среде</t>
  </si>
  <si>
    <t>Формирование социально-зрелой личности молодого человека с активной гражданской позицией, организация молодежных мероприятий и акций в общеобразовательных школах</t>
  </si>
  <si>
    <t>Поддержка творческой и талантливой молодежи в общеобразовательных школах, проведение мероприятий</t>
  </si>
  <si>
    <t>15000</t>
  </si>
  <si>
    <t>Одаренные дети</t>
  </si>
  <si>
    <t>Доставка рыбной продукции коренным малочисленным народам Севера</t>
  </si>
  <si>
    <t>Адресная помощь отдельным категориям граждан</t>
  </si>
  <si>
    <t xml:space="preserve">Проведение мероприятий в рамках социальной поддержки отдельных категорий граждан </t>
  </si>
  <si>
    <t>Формирование социально-зрелой личности молодого человека с активной гражданской позицией в Среднеканском городском округе</t>
  </si>
  <si>
    <t>Спортивно-массовые мероприятия</t>
  </si>
  <si>
    <t>Выездные спортивно-массовые мероприятия</t>
  </si>
  <si>
    <t>Софинансирование субсидии на укрепление материально-технической базы коренных малочисленных народов Севера</t>
  </si>
  <si>
    <t>06000</t>
  </si>
  <si>
    <t>12000</t>
  </si>
  <si>
    <t>17000</t>
  </si>
  <si>
    <t xml:space="preserve">Подготовка и проведение мероприятий, приуроченных к Международному дню толерантности, Дню народного единства </t>
  </si>
  <si>
    <t>Софинансирование субсидии на организацию и проведение областных универсальных совместных ярмарок</t>
  </si>
  <si>
    <t>Реализация эколого-этнографической  программы «Нелтэн»</t>
  </si>
  <si>
    <t>Дополнительные меры социальной поддержки по оплате жилых помещений и коммунальных услуг отдельных категорий граждан, проживающих на территории Среднеканского городского округа</t>
  </si>
  <si>
    <t>Возмещение  платы за жилые помещения и коммунальные услуги отдельным категориям граждан  в сельских школах</t>
  </si>
  <si>
    <t>73420</t>
  </si>
  <si>
    <t>Содержание бани</t>
  </si>
  <si>
    <t xml:space="preserve"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 на 2017-2020 годы" </t>
  </si>
  <si>
    <t>20000</t>
  </si>
  <si>
    <t xml:space="preserve">Адаптация библиотек для доступности инвалидам </t>
  </si>
  <si>
    <t>Адаптация учреждений для доступности инвалидам и маломобильным группам населения</t>
  </si>
  <si>
    <t>Дополнительные меры социальной поддержки отдельных категорий граждан, проживающих на территории Среднеканского городского округа по компенсации расходов по проезду на общественном транспорте к месту работы</t>
  </si>
  <si>
    <t>Обеспечение деятельности  муниципальных образовательных организаций</t>
  </si>
  <si>
    <t>Обеспечение деятельности муниципальных образовательных организаций</t>
  </si>
  <si>
    <t>S3420</t>
  </si>
  <si>
    <t>71000</t>
  </si>
  <si>
    <t>Расходы на выплаты по оплате труда работников муниципальных органов</t>
  </si>
  <si>
    <t>Расходы на обеспечение деятельности высшего должностного лица муниципального образования</t>
  </si>
  <si>
    <t>Мероприятия в рамках реализации муниципальных программ</t>
  </si>
  <si>
    <t>Непрограммные мероприятия</t>
  </si>
  <si>
    <t>71Р00</t>
  </si>
  <si>
    <t>710АР</t>
  </si>
  <si>
    <t>Прочие расходы</t>
  </si>
  <si>
    <t>00290</t>
  </si>
  <si>
    <t>710М0</t>
  </si>
  <si>
    <t>Коммунальные услуги</t>
  </si>
  <si>
    <t>Межбюджетные трансферты, не включенные в программные мероприятия</t>
  </si>
  <si>
    <t>Финансовая поддержка субъектов  малого и среднего предпринимательства</t>
  </si>
  <si>
    <t>00300</t>
  </si>
  <si>
    <t xml:space="preserve">Обеспечение выполнения функций муниципальными органами, казенными учреждениями </t>
  </si>
  <si>
    <t>00400</t>
  </si>
  <si>
    <t>Дорожный фонд</t>
  </si>
  <si>
    <t>Закупка товаров, работ и услуг для обеспечения государственных (муниципальных) нужд</t>
  </si>
  <si>
    <t>200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</si>
  <si>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</si>
  <si>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100</t>
  </si>
  <si>
    <t>Иные бюджетные ассигнования</t>
  </si>
  <si>
    <t>800</t>
  </si>
  <si>
    <t>Социальное обеспечение и иные выплаты населению</t>
  </si>
  <si>
    <t>300</t>
  </si>
  <si>
    <t>Предоставление субсидий бюджетным, автономным учреждениям и иным некоммерческим организациям</t>
  </si>
  <si>
    <t>600</t>
  </si>
  <si>
    <t>Обслуживание государственного (муниципального) долга</t>
  </si>
  <si>
    <t>700</t>
  </si>
  <si>
    <t>Содержание мест захоронения</t>
  </si>
  <si>
    <t>Непрограммные мероприятия в рамках жилищно-коммунального хозяйства</t>
  </si>
  <si>
    <t>71500</t>
  </si>
  <si>
    <t>7150К</t>
  </si>
  <si>
    <t>Санитарное содержание территорий поселений Среднекакнского городского округа</t>
  </si>
  <si>
    <t>Обеспечение деятельности  дошкольных учреждений комбинированного вида</t>
  </si>
  <si>
    <t>10610</t>
  </si>
  <si>
    <t xml:space="preserve">Коммунальные услуги </t>
  </si>
  <si>
    <t>Обеспечение деятельности  дошкольных учреждений</t>
  </si>
  <si>
    <t>10116</t>
  </si>
  <si>
    <t>10118</t>
  </si>
  <si>
    <t>10110</t>
  </si>
  <si>
    <t>Возмещение платы за жилищно-коммунальные услуги отдельным категориям граждан в дошкольных учреждениях комбинированного вида</t>
  </si>
  <si>
    <t>10428</t>
  </si>
  <si>
    <t>10420</t>
  </si>
  <si>
    <t>Возмещение расходов по присмотру и уходу за детьми с ограниченными возможностями здоровья</t>
  </si>
  <si>
    <t>10466</t>
  </si>
  <si>
    <t>10460</t>
  </si>
  <si>
    <t>10468</t>
  </si>
  <si>
    <t>Расходы на обеспечение деятельности органов местного самоуправления</t>
  </si>
  <si>
    <t>03010</t>
  </si>
  <si>
    <t>0301Г</t>
  </si>
  <si>
    <t>0301У</t>
  </si>
  <si>
    <t>0301П</t>
  </si>
  <si>
    <t>03030</t>
  </si>
  <si>
    <t>03040</t>
  </si>
  <si>
    <t>03060</t>
  </si>
  <si>
    <t>03070</t>
  </si>
  <si>
    <t>Реализация муниципальной программы "Управление муниципальным имуществом Среднеканского городского округа на 2018-2020 годы"</t>
  </si>
  <si>
    <t>11000</t>
  </si>
  <si>
    <t>11010</t>
  </si>
  <si>
    <t>Совершенствование системы учета муниципального имущества</t>
  </si>
  <si>
    <t>0301С</t>
  </si>
  <si>
    <t>11020</t>
  </si>
  <si>
    <t>11030</t>
  </si>
  <si>
    <t>Содержание муниципального имущества</t>
  </si>
  <si>
    <t>01010</t>
  </si>
  <si>
    <t>05010</t>
  </si>
  <si>
    <t>07020</t>
  </si>
  <si>
    <t>05020</t>
  </si>
  <si>
    <t>05080</t>
  </si>
  <si>
    <t>06010</t>
  </si>
  <si>
    <t>06020</t>
  </si>
  <si>
    <t>Осуществление деятельности органов опеки и попечительства</t>
  </si>
  <si>
    <t>0301Д</t>
  </si>
  <si>
    <t>20020</t>
  </si>
  <si>
    <t>0301Ф</t>
  </si>
  <si>
    <t xml:space="preserve">Обеспечение деятельности финансового органа </t>
  </si>
  <si>
    <t>Укрепление материально- технической базы муниципальных предприятий, муниципальных сельскохозяйственных предприятий, КФХ, территориально соседских общин, родовых общин КМНС</t>
  </si>
  <si>
    <t>Организации деятельности комиссий по делам несовершеннолетних</t>
  </si>
  <si>
    <t>03090</t>
  </si>
  <si>
    <t>0301Н</t>
  </si>
  <si>
    <t>20026</t>
  </si>
  <si>
    <t>20028</t>
  </si>
  <si>
    <t>10010</t>
  </si>
  <si>
    <t>10016</t>
  </si>
  <si>
    <t>10018</t>
  </si>
  <si>
    <t>1001В</t>
  </si>
  <si>
    <t>1001Ш</t>
  </si>
  <si>
    <t>1011В</t>
  </si>
  <si>
    <t>1021В</t>
  </si>
  <si>
    <t>10210</t>
  </si>
  <si>
    <t>Дополнительные меры социальной поддержки отдельных категорий граждан, проживающих на территории Среднеканского городского округа по компенсации расходов по проезду на общественном транспорте к месту работы в сельские школы</t>
  </si>
  <si>
    <t>2002В</t>
  </si>
  <si>
    <t>2002Ш</t>
  </si>
  <si>
    <t>1001Ц</t>
  </si>
  <si>
    <t>Обеспечение деятельности центра дополнительного образования</t>
  </si>
  <si>
    <t>18040</t>
  </si>
  <si>
    <t>0400В</t>
  </si>
  <si>
    <t>0400Ц</t>
  </si>
  <si>
    <t>0400Ш</t>
  </si>
  <si>
    <t>04006</t>
  </si>
  <si>
    <t>04008</t>
  </si>
  <si>
    <t>15116</t>
  </si>
  <si>
    <t>Организация летнего отдыха детей с учетом создания среды межэтнического взаимодействия</t>
  </si>
  <si>
    <t>15110</t>
  </si>
  <si>
    <t>21010</t>
  </si>
  <si>
    <t>2101К</t>
  </si>
  <si>
    <t>Формирование социально-зрелой личности молодого человека с активной гражданской позицией  в клубной системе, организация молодежных мероприятий и акций</t>
  </si>
  <si>
    <t>21030</t>
  </si>
  <si>
    <t>2103К</t>
  </si>
  <si>
    <t>2103Ц</t>
  </si>
  <si>
    <t>2101Ш</t>
  </si>
  <si>
    <t>2102Ш</t>
  </si>
  <si>
    <t xml:space="preserve">Комплексные меры по поддержке молодой семьи. Повышение престижа семейных ценностей в молодежной среде </t>
  </si>
  <si>
    <t>0200Б</t>
  </si>
  <si>
    <t>02000</t>
  </si>
  <si>
    <t>Развитие библиотечного дела</t>
  </si>
  <si>
    <t>1513К</t>
  </si>
  <si>
    <t>15130</t>
  </si>
  <si>
    <t>Подготовка и проведение мероприятий, приуроченных к Международному дню толерантности, Дню народного единства в клубной системе</t>
  </si>
  <si>
    <t>Обеспечение деятельности учреждений культуры</t>
  </si>
  <si>
    <t>1801Б</t>
  </si>
  <si>
    <t>18010</t>
  </si>
  <si>
    <t>1801К</t>
  </si>
  <si>
    <t>1804К</t>
  </si>
  <si>
    <t>2002Б</t>
  </si>
  <si>
    <t>10360</t>
  </si>
  <si>
    <t>10380</t>
  </si>
  <si>
    <t>1701С</t>
  </si>
  <si>
    <t>1702С</t>
  </si>
  <si>
    <t>1704С</t>
  </si>
  <si>
    <t>1703С</t>
  </si>
  <si>
    <t>Модернизация процесса физической подготовки и спорта</t>
  </si>
  <si>
    <t>0400С</t>
  </si>
  <si>
    <t>Организация отдыха и оздоровление детей в лагерях дневного пребывания на базе учреждений спорта</t>
  </si>
  <si>
    <t>Софинанирование субсидии на организацию отдыха и оздоровление детей в лагерях дневного пребывания</t>
  </si>
  <si>
    <t>Организация отдыха и оздоровление детей в лагерях дневного пребывания на базе сельских школ</t>
  </si>
  <si>
    <t>Организация отдыха и оздоровление детей в лагерях дневного пребывания на базе учреждений дополнительного образования детей</t>
  </si>
  <si>
    <t>Организация отдыха и оздоровление детей в лагерях дневного пребывания на базе дошкольных учреждений</t>
  </si>
  <si>
    <t>Организация отдыха и оздоровление детей в лагерях дневного пребывания на базе дошкольных учреждений комбинированного вида</t>
  </si>
  <si>
    <t>71Г00</t>
  </si>
  <si>
    <t>12050</t>
  </si>
  <si>
    <t>12010</t>
  </si>
  <si>
    <t>12020</t>
  </si>
  <si>
    <t>16010</t>
  </si>
  <si>
    <t>16020</t>
  </si>
  <si>
    <t>Обеспечение деятельности учреждений периодической печати и издательства</t>
  </si>
  <si>
    <t>Субсидии в рамках муниципальных программ</t>
  </si>
  <si>
    <t>Расходы на осуществление мероприятий по подготовке к осенне-зимнему отопительному периоду, подготовка тепловых сетей</t>
  </si>
  <si>
    <t>Расходы на организацию отдыха и оздоровление детей в лагерях дневного пребывания</t>
  </si>
  <si>
    <t>Расходы на организацию  дополнительного профессионального образования для лиц, замещающих муниципальные должности в Магаданской области</t>
  </si>
  <si>
    <t>Расходы на укрепление материально-технической базы муниципальных предприятий, муниципальных сельскохозяйственных предприятий, крестьянско-фермерских хозяйств, территориально соседских общин, родовых общин коренных малочисленных народов Севера, занятых традиционным природопользованием</t>
  </si>
  <si>
    <t>Расходы на организацию и проведение областных универсальных совместных ярмарок</t>
  </si>
  <si>
    <t>Расходы на питание детей из многодетных семей</t>
  </si>
  <si>
    <t>Расходы на осуществление государственных полномочий по созданию и организации деятельности комиссий по делам несовершеннолетних и защите их прав</t>
  </si>
  <si>
    <t>Расходы на осуществление государственных полномочий по созданию и организации деятельности административных комиссий</t>
  </si>
  <si>
    <t>Расходы по регистрации и учету граждан, имеющих право на получение социальных выплат для приобретения жилья в связи с переселением из районов Крайнего Севера и приравненных к ним местностей</t>
  </si>
  <si>
    <t>Расходы на осуществление государственных полномочий по организации и осуществлению деятельности органов опеки и попечительства</t>
  </si>
  <si>
    <t>Расходы на обеспечение ежемесячного денежного вознаграждения за классное руководство в общеобразовательных школах</t>
  </si>
  <si>
    <t>Расходы по государственной регистрации актов гражданского состояния</t>
  </si>
  <si>
    <t>Расходы на развитие библиотечного дела</t>
  </si>
  <si>
    <t>Расходы на совершенствование питания учащихся в общеобразовательных организациях</t>
  </si>
  <si>
    <t>Реализация мер социальной поддержки по оплате жилых помещений и коммунальных услуг</t>
  </si>
  <si>
    <t>12070</t>
  </si>
  <si>
    <t>03013</t>
  </si>
  <si>
    <t>Расходы на обеспечение деятельности органов местного самоуправления по государственной регистрации актов гражданского состояния</t>
  </si>
  <si>
    <t xml:space="preserve">Коммунальное хозяйство                                            </t>
  </si>
  <si>
    <t>Софинансирование cубсидии на развитие библиотечного дела</t>
  </si>
  <si>
    <t>01030</t>
  </si>
  <si>
    <t>Мероприятия в сфере пожарной безопасности</t>
  </si>
  <si>
    <t>Защита населения и территории от чрезвычайных ситуаций природного и техногенного характера</t>
  </si>
  <si>
    <t>10ЕДС</t>
  </si>
  <si>
    <t>Обеспечение выполнения функций Единой дежурно-диспетчерской службы</t>
  </si>
  <si>
    <t>630</t>
  </si>
  <si>
    <t>Субсидии некоммерческим организациям (за исключением государственных (муниципальных) учреждений)</t>
  </si>
  <si>
    <t>ФИЗИЧЕСКАЯ КУЛЬТУРА И СПОРТ</t>
  </si>
  <si>
    <t>Физическая культура</t>
  </si>
  <si>
    <t>Массовый спорт</t>
  </si>
  <si>
    <t>73С20</t>
  </si>
  <si>
    <t>S3С20</t>
  </si>
  <si>
    <t>S3C20</t>
  </si>
  <si>
    <t>73C20</t>
  </si>
  <si>
    <t xml:space="preserve">12 </t>
  </si>
  <si>
    <t>00214</t>
  </si>
  <si>
    <t>Прочие несоциальные выплаты персоналу в натуральной форме</t>
  </si>
  <si>
    <t>0301М</t>
  </si>
  <si>
    <t>Осуществление деятельности органов опеки и попечительства над несовершеннолетними</t>
  </si>
  <si>
    <t>Реализация муниципальной программы "Развитие библиотечного дела в Среднеканском городском округе на 2014 -  2020 годы"</t>
  </si>
  <si>
    <t>14020</t>
  </si>
  <si>
    <t>Предоставление гранта</t>
  </si>
  <si>
    <t>14010</t>
  </si>
  <si>
    <t>Подготовка и проведение мероприятий, ко "Дню пожилых людей"</t>
  </si>
  <si>
    <t>Подготовка и проведение мероприятий, ко "Дню Победы"</t>
  </si>
  <si>
    <t>0602К</t>
  </si>
  <si>
    <t>0603К</t>
  </si>
  <si>
    <t>Подготовка и проведение мероприятий, к декаде инвалидов</t>
  </si>
  <si>
    <t>01020</t>
  </si>
  <si>
    <t>1045В</t>
  </si>
  <si>
    <t>1045Ш</t>
  </si>
  <si>
    <t xml:space="preserve">Денежное пособие молодому специалисту </t>
  </si>
  <si>
    <t>Денежное пособие молодому специалисту в сельских школах</t>
  </si>
  <si>
    <t>1047Ш</t>
  </si>
  <si>
    <t>1047В</t>
  </si>
  <si>
    <t>10470</t>
  </si>
  <si>
    <t>Расходы на питание детей из многодетных семей  в сельских школах</t>
  </si>
  <si>
    <t>Расходы на питание детей из многодетных семей в общеобразовательных организациях</t>
  </si>
  <si>
    <t>528</t>
  </si>
  <si>
    <t>529</t>
  </si>
  <si>
    <t>1011Ш</t>
  </si>
  <si>
    <t>Возмещение  платы за жилые помещения и коммунальные услуги отдельным категориям граждан  в образовательных организаций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</si>
  <si>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 на 2016-2020 годы"</t>
  </si>
  <si>
    <t>1502В</t>
  </si>
  <si>
    <t>Мероприятия направленные на гармонизацию межэтнических и межконфессиональных отношений среди молодежи в сельских школах</t>
  </si>
  <si>
    <t>1502Ш</t>
  </si>
  <si>
    <t>Мероприятия направленные на гармонизацию межэтнических и межконфессиональных отношений среди молодежи в общеобразовательных организациях</t>
  </si>
  <si>
    <t>1513Б</t>
  </si>
  <si>
    <t>Подготовка и проведение мероприятий, приуроченных к Международному дню толерантности, Дню народного единства на базе библиотеки</t>
  </si>
  <si>
    <t>1513Ц</t>
  </si>
  <si>
    <t>Подготовка и проведение мероприятий, приуроченных к Международному дню толерантности, Дню народного единства на базе центра дополнительного образования</t>
  </si>
  <si>
    <t>15170</t>
  </si>
  <si>
    <t>1517К</t>
  </si>
  <si>
    <t>Подготовка и проведение национальных праздников</t>
  </si>
  <si>
    <t>Подготовка и проведение национальных праздников в клубной системе</t>
  </si>
  <si>
    <t>Реализация муниципальной программы "Развитие физической культуры и спорта в Муниципальном образовани Среднеканский городской округ на 2016 - 2020 годы"</t>
  </si>
  <si>
    <t>1804Б</t>
  </si>
  <si>
    <t>Содержание муниципального жилищного фонда</t>
  </si>
  <si>
    <t>ЖФ000</t>
  </si>
  <si>
    <t>Коммунальные услуги, муниципальный жилищный фонд</t>
  </si>
  <si>
    <t>ЖФ223</t>
  </si>
  <si>
    <t>Взносы на капитальный ремонт муниципального жилищного фонда</t>
  </si>
  <si>
    <t>Уличное освещение</t>
  </si>
  <si>
    <t>09020</t>
  </si>
  <si>
    <t>19030</t>
  </si>
  <si>
    <t>1901Д</t>
  </si>
  <si>
    <t>2204Т</t>
  </si>
  <si>
    <t>22030</t>
  </si>
  <si>
    <t>Реализация муниципальной программы "Развитие молодежной политики в Среднеканском городском округе на 2016 – 2021 годы"</t>
  </si>
  <si>
    <t>21020</t>
  </si>
  <si>
    <t>Поддержка творческой и талантливой молодежи, проведение конкурсов</t>
  </si>
  <si>
    <t>Реализация муниципальной программы "Комплексное развитие коммунальной инфраструктуры Среднеканского городского округа на 2018-2021 годы" на период до 2028 года.</t>
  </si>
  <si>
    <t xml:space="preserve">Реализация муниципальной программы "Защита населения и территории Среднеканского городского округа от чрезвычайных ситуаций природного и техногенного характера, опасностей военного времени и обеспечение пожарной безопасности на 2018-2022 годы" </t>
  </si>
  <si>
    <t>Другие вопросы в области жилищно-коммунального хозяйства</t>
  </si>
  <si>
    <t>Водоснабжение населения</t>
  </si>
  <si>
    <t>12040</t>
  </si>
  <si>
    <t>08000</t>
  </si>
  <si>
    <t>Ликвидация мест несанкционированного размещения отходов</t>
  </si>
  <si>
    <t>08050</t>
  </si>
  <si>
    <t xml:space="preserve"> </t>
  </si>
  <si>
    <t>Реализация муниципальной программы "Благоустройство территории Среднеканского городского округа на 2017-2021 годы"</t>
  </si>
  <si>
    <t>Расходы на осуществление мероприятий по подготовке к осенне-зимнему отопительному периоду подготовка котельных</t>
  </si>
  <si>
    <t>Поддержка творческой и талантливой молодежи в учреждениях дополнительного образования, проведение мероприятий</t>
  </si>
  <si>
    <t>2102Ц</t>
  </si>
  <si>
    <t>2102В</t>
  </si>
  <si>
    <t>Поддержка творческой и талантливой молодежи в сельских школах, проведение конкурсов</t>
  </si>
  <si>
    <t>05116</t>
  </si>
  <si>
    <t>05110</t>
  </si>
  <si>
    <t xml:space="preserve">Частичное возмещение расходов по присмотру и уходу за детьми, обучающимися в образовательных организациях, реализующих образовательные программы дошкольного образования, родители которых относятся к КМНС </t>
  </si>
  <si>
    <t>Расходы на частичное возмещение расходов по присмотру и уходу за детьми КМНС, обучающимися в образовательных организациях дошкольного образования комбинированного вида</t>
  </si>
  <si>
    <t>05118</t>
  </si>
  <si>
    <t>10368</t>
  </si>
  <si>
    <t>15060</t>
  </si>
  <si>
    <t xml:space="preserve">Организация и проведение агитационных и пропагандистских мероприятий в клубной системе
</t>
  </si>
  <si>
    <t xml:space="preserve">Организация и проведение агитационных и пропагандистских мероприятий
</t>
  </si>
  <si>
    <t>1506К</t>
  </si>
  <si>
    <t>1705С</t>
  </si>
  <si>
    <t>Совершенствование спортивной инфраструктуры</t>
  </si>
  <si>
    <t>08060</t>
  </si>
  <si>
    <t>ФК000</t>
  </si>
  <si>
    <t xml:space="preserve">Обеспечение комфортными условиями проживания населения Среднеканского городского округа </t>
  </si>
  <si>
    <t xml:space="preserve">Благоустройство в дворовых территориях </t>
  </si>
  <si>
    <t>16060</t>
  </si>
  <si>
    <t>Благоустройство в дворовых и общественных территорий</t>
  </si>
  <si>
    <t>Обустройство и ремонт площадок накопления ТКО</t>
  </si>
  <si>
    <t>08070</t>
  </si>
  <si>
    <t>Приобретение контейнеров для сбора ТКО</t>
  </si>
  <si>
    <t xml:space="preserve">Реализация муниципальной программы "Развитие образования в Среднеканском городском округе на 2020-2022 годы" </t>
  </si>
  <si>
    <t xml:space="preserve"> ПО РАЗДЕЛАМ И ПОДРАЗДЕЛАМ КЛАССИФИКАЦИИ РАСХОДОВ НА 2020 ГОД</t>
  </si>
  <si>
    <t>Сумма</t>
  </si>
  <si>
    <t>КЛАССИФИКАЦИИ РАСХОДОВ БЮДЖЕТОВ НА 2020 ГОД</t>
  </si>
  <si>
    <t>МУНИЦИПАЛЬНОГО ОБРАЗОВАНИЯ "СРЕДНЕКАНСКИЙ ГОРОДСКОЙ ОКРУГ" НА  2020ГОД</t>
  </si>
  <si>
    <t>Расходы по присмотру и уходу за детьми-инвалидами, детьми-сиротами и детьми, оставшимися без попечения родителей в дошкольных учреждений комбинированного вида</t>
  </si>
  <si>
    <t>Расходы по присмотру и уходу за детьми-инвалидами, детьми-сиротами и детьми, оставшимися без попечения родителей в дошкольных учреждений</t>
  </si>
  <si>
    <t>Софинансирование субсидии на возмещение расходов по присмотру и уходу за детьми-инвалидами, детьми-сиротами и детьми, оставшимися без попечения родителей в дошкольных учреждений комбинированного вида</t>
  </si>
  <si>
    <t>Расходы на обеспечение ежемесячного денежного вознаграждения за классное руководство в сельских школах</t>
  </si>
  <si>
    <t>Расходы на совершенствование питания учащихся в сельских школах</t>
  </si>
  <si>
    <t>Реализация мер социальной поддержки по оплате жилых помещений и коммунальных услуг в общеобразовательных школах</t>
  </si>
  <si>
    <t>Реализация мер социальной поддержки по оплате жилых помещений и коммунальных услуг в сельских школах</t>
  </si>
  <si>
    <t>Организация отдыха и оздоровление детей в лагерях дневного пребывания на базе общеобразовательных организациях</t>
  </si>
  <si>
    <t>Расходы в части реализации государственного стандарта общего образования в общеобразовательных школах</t>
  </si>
  <si>
    <t>Расходы в части реализации государственного стандарта общего образования в сельских школах</t>
  </si>
  <si>
    <t>Расходы на финансовое обеспечение дошкольного образования в муниципальных дошкольных учреждений комбинированного вида</t>
  </si>
  <si>
    <t>Расходы на дополнительные меры социальной поддержки педагогическим работникам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</si>
  <si>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</si>
  <si>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 в сельских школах</t>
  </si>
  <si>
    <t>Расходы на осуществление государственных полномочий по предоставлению дополнительных мер социальной поддержки работникам в общеобразовательных школах</t>
  </si>
  <si>
    <t xml:space="preserve">Расходы на осуществление государственных полномочий по предоставлению дополнительных мер социальной поддержки работникам </t>
  </si>
  <si>
    <t>Реализация муниципальной программы "Развитие муниципальной службы в муниципальном образовании «Среднеканский городской округ» на 2020 – 2022 годы"</t>
  </si>
  <si>
    <t>Реализация мер социальной поддержки по оплате жилых помещений и коммунальных услуг в клубной системы</t>
  </si>
  <si>
    <t>Реализация мер социальной поддержки по оплате жилых помещений и коммунальных услуг в бибилиотечной системе</t>
  </si>
  <si>
    <t>Реализация мер социальной поддержки по оплате жилых помещений и коммунальных услуг в учреждении спорта</t>
  </si>
  <si>
    <t>Расходы на осуществление государственных полномочий по организации мероприятий при осуществлении деятельности по обращению с животными без владельцев</t>
  </si>
  <si>
    <t>74190</t>
  </si>
  <si>
    <t>51200</t>
  </si>
  <si>
    <t>Расходы на составление (изменение) списков кандидатов в присяжные заседатели федеральных судов общей юрисдикции в Российской Федерации</t>
  </si>
  <si>
    <t>09040</t>
  </si>
  <si>
    <t>73202</t>
  </si>
  <si>
    <t>Расходы на мероприятия по поддержке граждан и их объединений, участвующих в охране  общественного порядка.</t>
  </si>
  <si>
    <t>73450</t>
  </si>
  <si>
    <t>Расходы на проведение кадастровых работ в отношении земельных участков, планируемых к выделению гражданам, имеющих трех и более детей</t>
  </si>
  <si>
    <t>54690</t>
  </si>
  <si>
    <t>Расходы на проведение Всероссийской переписи населения 2020 года</t>
  </si>
  <si>
    <t>100E2</t>
  </si>
  <si>
    <t>50970</t>
  </si>
  <si>
    <t>Расходы на создание в общеобразовательных организациях, расположенных в сельской местности, условий для занятий физической культурой и спортом</t>
  </si>
  <si>
    <t>Обеспечение проведения выборов и референдумов</t>
  </si>
  <si>
    <t>Реализация муниципальной программы "Развитие торговли в Среднеканском городском округе на 2016-2022 годы"</t>
  </si>
  <si>
    <t>Повышение доступности товаров для населения</t>
  </si>
  <si>
    <t>Мероприятия по повышению доступности услуг транспортного комплекса для населения</t>
  </si>
  <si>
    <t>Мероприятия по повышению безопасности дорожного движения на территории муниципального образования</t>
  </si>
  <si>
    <t>Реализация муниципальной программы "Профилактика правонарушений, экстремизма и противодействие идеологии терроризма в Среднеканском городском округе на 2020-2023 годы"</t>
  </si>
  <si>
    <t xml:space="preserve">Профилактика правонарушений вопросы общей профилактики правонарушений
</t>
  </si>
  <si>
    <t>09030</t>
  </si>
  <si>
    <t xml:space="preserve">Профилактика беспризорности, безнадзорности и правонарушений несовершеннолетних  
</t>
  </si>
  <si>
    <t xml:space="preserve">Профилактика правонарушений, терроризма и экстремизма в общественных местах
</t>
  </si>
  <si>
    <t>Реализация муниципальной программы "Оздоровление муниципальных финансов Среднеканского городского округа на 2020-2022 годы"</t>
  </si>
  <si>
    <t>Мероприятия в целях гражданской обороны</t>
  </si>
  <si>
    <t>01040</t>
  </si>
  <si>
    <t>Реализация муниципальной программы "Социально-культурное развитие и поддержка традиционного образа жизни коренных малочисленных народов Севера в Среднеканском городском округе на 2017 – 2022 годы"</t>
  </si>
  <si>
    <t>Адресная материальная помощь гражданам представителям коренным малочисленным народам Севера</t>
  </si>
  <si>
    <t>Реализация муниципальной программы "Поддержка субъектов малого предпринимательства на территории Среднеканского городского округа на 2017-2022 годы"</t>
  </si>
  <si>
    <t>Формирование доступной среды жизнедеятельности</t>
  </si>
  <si>
    <t>Формирование доступной среды жизнедеятельности в дошкольных учреждений комбинированного вида</t>
  </si>
  <si>
    <t>Формирование доступной среды жизнедеятельности в дошкольных учреждениях</t>
  </si>
  <si>
    <t>Софинансирование субсидии на возмещение расходов по присмотру и уходу за детьми-инвалидами, детьми-сиротами и детьми, оставшимися без попечения родителей в дошкольных учреждениях</t>
  </si>
  <si>
    <t>Расходы на частичное возмещение расходов по присмотру и уходу за детьми КМНС, обучающимися в образовательных организациях дошкольных учреждений</t>
  </si>
  <si>
    <t>Реализация мер социальной поддержки по оплате жилых помещений и коммунальных услуг в муниципальных дошкольных учреждений комбинированного вида</t>
  </si>
  <si>
    <t>Расходы на осуществление государственных полномочий по предоставлению дополнительных мер социальной поддержки работникам в дошкольных учреждений</t>
  </si>
  <si>
    <t>Реализация мер социальной поддержки по оплате жилых помещений и коммунальных услуг в дошкольных учреждений</t>
  </si>
  <si>
    <t>Возмещение платы за жилищно-коммунальные услуги отдельным категориям граждан в дошкольных учреждений</t>
  </si>
  <si>
    <t>Возмещение расходов по присмотру и уходу за детьми с ограниченными возможностями здоровья, обучающимся в дошкольных учреждений</t>
  </si>
  <si>
    <t>Расходы на частичное возмещение расходов по присмотру и уходу за детьми с ограниченными возможностями здоровья, обучающимся в дошкольных учреждений</t>
  </si>
  <si>
    <t>Софинансирование расходов по присмотру и уходу за детьми с ограниченными возможностями здоровья, обучающимся в дошкольных учреждений</t>
  </si>
  <si>
    <t>Обеспечение питанием в детских дошкольных учреждений</t>
  </si>
  <si>
    <t>1510Ш</t>
  </si>
  <si>
    <t>Реализация муниципальной программы "Комплексные меры по гармонизации межэтнических и межкультурных отношений, укреплению толерантности на территории Среднеканского городского округа на 2016-2022 годы"</t>
  </si>
  <si>
    <t>Адаптация сельских школ для доступности инвалидам  в сельских школах</t>
  </si>
  <si>
    <t>Адаптация общеобразовательных школ для доступности инвалидам в общеобразовательных организациях</t>
  </si>
  <si>
    <t xml:space="preserve">Мероприятия в рамках реализации муниципальных программ </t>
  </si>
  <si>
    <t>Реализация муниципальной программы "Социальная поддержка отдельных категорий граждан Среднеканского городского округа на 2016-2022 годы"</t>
  </si>
  <si>
    <t>0604Б</t>
  </si>
  <si>
    <t>Обеспечение условий реализации программы</t>
  </si>
  <si>
    <t>71В00</t>
  </si>
  <si>
    <t>Проведения выборов и референдумов</t>
  </si>
  <si>
    <t>08010</t>
  </si>
  <si>
    <t>Разработка проектно-сметной документации и выполнение инженерных изысканий по объекту: «Межпоселенческий полигон ТКО в поселке Сеймчан»</t>
  </si>
  <si>
    <t xml:space="preserve">Обустройство мест сбора от населения и хранения отходов </t>
  </si>
  <si>
    <t>08080</t>
  </si>
  <si>
    <t>Разработка нормативной базы (схемы тепло, водо снабжения, водоотведения)</t>
  </si>
  <si>
    <t>12080</t>
  </si>
  <si>
    <t>12100</t>
  </si>
  <si>
    <t>Возмещение недополученных доходов в связи с оказанием услуг населению по вывозу жидких бытовых отходов</t>
  </si>
  <si>
    <t>Возмещение недополученных доходов в связи с оказанием услуг по временному проживанию граждан</t>
  </si>
  <si>
    <t>12110</t>
  </si>
  <si>
    <t>Наружное освещение</t>
  </si>
  <si>
    <t>16050</t>
  </si>
  <si>
    <t xml:space="preserve">Реализация муниципальной программы "Развитие образования в Среднеканском городском округе на 2015-2022годы" </t>
  </si>
  <si>
    <t>1016Ш</t>
  </si>
  <si>
    <t>1013Ш</t>
  </si>
  <si>
    <t>Проведегние и организация профессиональных конкурсов, мастерских</t>
  </si>
  <si>
    <t xml:space="preserve">Реализация муниципальной программы "Программа летнего оздоровления и занятости детей Среднеканского городского округа «Лето» на 2017 – 2022 годы" </t>
  </si>
  <si>
    <t xml:space="preserve">Реализация муниципальной программы "Формирование доступной среды для инвалидов и маломобильных групп населения на территории Среднеканского городского округа на 2017-2022 годы" </t>
  </si>
  <si>
    <t>Расходы на создание в общеобразовательных организациях, расположенных в сельской местности, условий для занятий физической культурой и спортом в общеобразовательных школ</t>
  </si>
  <si>
    <t>Софинансирование, расходы на создание в общеобразовательных организациях, расположенных в сельской местности, условий для занятий физической культурой и спортом в общеобразовательных школ</t>
  </si>
  <si>
    <t>S3202</t>
  </si>
  <si>
    <t>Софинансирвоание субсидии на мероприятия по поддержке граждан и их объединений, участвующих в охране  общественного порядка.</t>
  </si>
  <si>
    <t>5097S</t>
  </si>
  <si>
    <t>Мероприятия направленные участие в областных семинарах, конкурсах, конференциях в общеобразовательных организациях</t>
  </si>
  <si>
    <t>Расходы на частичное возмещение расходов по присмотру и уходу за детьми КМНС, обучающимися в образовательных организациях</t>
  </si>
  <si>
    <t xml:space="preserve">Расходы на совершенствование питания учащихся </t>
  </si>
  <si>
    <t>Софинансирование расходы на совершенствование питания учащихся</t>
  </si>
  <si>
    <t>Софинансирование расходов на частичное возмещение расходов по присмотру и уходу за детьми КМНС, обучающимися в образовательных организациях</t>
  </si>
  <si>
    <t xml:space="preserve">Расходы на питание детей из многодетных семей  </t>
  </si>
  <si>
    <t xml:space="preserve">Софинансирование расходов на питание детей из многодетных семей </t>
  </si>
  <si>
    <t>Расходы в части реализации государственного стандарта общего образования</t>
  </si>
  <si>
    <t xml:space="preserve">Расходы на осуществление государственных полномочий по предоставлению дополнительных мер социальной поддержки педагогическим работникам 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</si>
  <si>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 дошкольных учреждений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</si>
  <si>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сельских школах</t>
  </si>
  <si>
    <t>Расходы на осуществление государственных полномочий по предоставлению дополнительных мер социальной поддержки педагогическим работникам в общеобразовательных школах</t>
  </si>
  <si>
    <t>Расходы на финансовое обеспечение дошкольного образования в муниципальных дошкольных учреждений</t>
  </si>
  <si>
    <t xml:space="preserve">Расходы на финансовое обеспечение дошкольного образования </t>
  </si>
  <si>
    <t xml:space="preserve">Расходы на обеспечение ежемесячного денежного вознаграждения за классное руководство </t>
  </si>
  <si>
    <t xml:space="preserve">Реализация мер социальной поддержки по оплате жилых помещений и коммунальных услуг </t>
  </si>
  <si>
    <t xml:space="preserve"> от 28.12.2019 г. № 46</t>
  </si>
  <si>
    <t>от 28.12.2019 г. № 46</t>
  </si>
  <si>
    <t>Расходы на предоставление субсидий социально ориентированным некоммерческим организациям на проведение социально значимых мероприятий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</si>
  <si>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</si>
  <si>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Софинансирование субсидии, предоставляемой социально ориентированным некоммерческим организациям на проведение социально значимых мероприятий</t>
  </si>
  <si>
    <t>Расходы по предупреждению и ликвидации последствий негативного воздействия вод на водотоках, расположенных в границах городского округа</t>
  </si>
  <si>
    <t>Софинансирование субсидии по предупреждению и ликвидации последствий негативного воздействия вод на водотоках, расположенных в границах городского округа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</si>
  <si>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</t>
  </si>
  <si>
    <t>Переселение граждан, проживающих в ветхом и аварийном жилищном фонде</t>
  </si>
  <si>
    <t>Расходы на осуществление мероприятий по подготовке к осенне-зимнему отопительному периоду подготовка тепловых сетей за счет средств Особой экономической зоны</t>
  </si>
  <si>
    <t>Расходы на осуществление мероприятий по подготовке водопроводных сетей и водозабора</t>
  </si>
  <si>
    <t>Расходы на осуществление мероприятий по подготовке водопроводных сетей и водозабора за счет средств Особой экономической зоны</t>
  </si>
  <si>
    <t>Мероприятия по благоустройству мест несанкционированного размещения твердых бытовых отходов в поселениях</t>
  </si>
  <si>
    <t>Расходы на формирование современной городской среды на повышение уровня муниципальных территорий общего пользования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</si>
  <si>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 комбинированного вида</t>
  </si>
  <si>
    <t>Реализация мер социальной поддержки по оплате жилых помещений и коммунальных услуг отдельных категорий граждан в дошкольных учреждениях</t>
  </si>
  <si>
    <t>Реализация мер социальной поддержки по оплате жилых помещений и коммунальных услуг отдельных категорий граждан в сельских школах</t>
  </si>
  <si>
    <t>Реализация мер социальной поддержки по оплате жилых помещений и коммунальных услуг работникам общеобразовательных школ</t>
  </si>
  <si>
    <t>Расходы на ежемесячное денежное вознаграждение за классное руководство педагогическим работникам государственных и муниципальных сельских школ</t>
  </si>
  <si>
    <t>Расходы на ежемесячное денежное вознаграждение за классное руководство педагогическим работникам государственных и муниципальных общеобразовательных школах</t>
  </si>
  <si>
    <t>Расходы на питание детей-инвалидов, обучающихся в общеобразовательных школах</t>
  </si>
  <si>
    <t>Софинансирование расходов на питание детей-инвалидов, обучающихся в общеобразовательных школах</t>
  </si>
  <si>
    <t>Реализация мер социальной поддержки по оплате жилых помещений и коммунальных услуг работникам дополнительного образования</t>
  </si>
  <si>
    <t>Расходы на проведение культурно-массовых мероприятий в клубной системе</t>
  </si>
  <si>
    <t>Иные мероприятия по реализации Соглашения о социально-экономическом сотрудничестве КМНС на базе клубной системы</t>
  </si>
  <si>
    <t>Расходы на реализацию мероприятий в сфере укрепления гражданского единства, гармонизации межнационального отношений, профилактики экстремизма</t>
  </si>
  <si>
    <t>Спорт высших достижений</t>
  </si>
  <si>
    <t>06090</t>
  </si>
  <si>
    <t>73280</t>
  </si>
  <si>
    <t>S3280</t>
  </si>
  <si>
    <t>Предоставление субсидий социально ориентированным некоммерческим организациям</t>
  </si>
  <si>
    <t>Совершенствование системы учета муниципального имущества, оптимизация его состава и структура</t>
  </si>
  <si>
    <t>Актуализация сведений в отношении земельных участков, находящихся в муниципальной соственности либо государственная собственность на которые не разграничена</t>
  </si>
  <si>
    <t>75110</t>
  </si>
  <si>
    <t>S5110</t>
  </si>
  <si>
    <t>92040</t>
  </si>
  <si>
    <t>23030</t>
  </si>
  <si>
    <t>Реализация муниципальной программы "Переселение в 2019-2025 годы граждан из многоквартирных домов, признанных в установленном порядке до 01.01.2017 года аварийными и подлежащими сносу на территории муниципального образования " Среднеканский городской округ"</t>
  </si>
  <si>
    <t>23000</t>
  </si>
  <si>
    <t>1202Э</t>
  </si>
  <si>
    <t>12030</t>
  </si>
  <si>
    <t>1203Э</t>
  </si>
  <si>
    <t>240F2</t>
  </si>
  <si>
    <t>55550</t>
  </si>
  <si>
    <t>Благоустройство территории общего пользования</t>
  </si>
  <si>
    <t>24000</t>
  </si>
  <si>
    <t>Реализация муниципальной программы "Формирование современной городской среды муниципального образования "Среднеканский городской округ"</t>
  </si>
  <si>
    <t>24002</t>
  </si>
  <si>
    <t>74010</t>
  </si>
  <si>
    <t>1018В</t>
  </si>
  <si>
    <t>Ежемесячное денежное вознаграждение за классное руководство педагогическим работникам школ</t>
  </si>
  <si>
    <t>1018Ш</t>
  </si>
  <si>
    <t>53030</t>
  </si>
  <si>
    <t>10190</t>
  </si>
  <si>
    <t>Обеспечение молодому специалисту бесплатного питания в школе</t>
  </si>
  <si>
    <t>Обеспечение молодому специалисту бесплатного питания в  общеобразовательных школах</t>
  </si>
  <si>
    <t>1019Ш</t>
  </si>
  <si>
    <t>7100Ш</t>
  </si>
  <si>
    <t>0503К</t>
  </si>
  <si>
    <t>0512К</t>
  </si>
  <si>
    <t>73240</t>
  </si>
  <si>
    <t>S3240</t>
  </si>
  <si>
    <t>73443</t>
  </si>
  <si>
    <t>S3443</t>
  </si>
  <si>
    <t>Проведение работ по выбору земельного участка, выполнение инженерных изысканий, разработка проектно-сметной документации по объекту размещения ТКО</t>
  </si>
  <si>
    <t>73750</t>
  </si>
  <si>
    <t>S3750</t>
  </si>
  <si>
    <t>Расходы по разработку проектно-сметной документации и выполнение инженерных изысканий по объекту: "Межпоселенческий полигон ТКО в поселке Сеймчан"</t>
  </si>
  <si>
    <t>Софинансирование субсидии на разработку проектно-сметной документации и выполнение инженерных изысканий по объекту: "Межпоселенческий полигон ТКО в поселке Сеймчан"</t>
  </si>
  <si>
    <t xml:space="preserve">Проведение общероссийского голосования по вопросу одобрения изменений в Конституцию Российской Федерации
</t>
  </si>
  <si>
    <t>71ВК0</t>
  </si>
  <si>
    <t>Реализация мер социальной поддержки по оплате жилых помещений и коммунальных услуг в библиотечной системе</t>
  </si>
  <si>
    <t>Реализация мер социальной поддержки по оплате жилых помещений и коммунальных услуг в клубной системе</t>
  </si>
  <si>
    <t>880</t>
  </si>
  <si>
    <t>Специальные расходы</t>
  </si>
  <si>
    <t>400</t>
  </si>
  <si>
    <t>410</t>
  </si>
  <si>
    <t>Капитальные вложения в объекты государственной (муниципальной) собственности</t>
  </si>
  <si>
    <t>Бюджетные инвестиции</t>
  </si>
  <si>
    <t>16040</t>
  </si>
  <si>
    <t>17010</t>
  </si>
  <si>
    <t>Снос ветхих и аварийных домов, зданий, строений, сооружений, расположенных на территории городского округа</t>
  </si>
  <si>
    <t>Расходы на мероприятия по благоустройству детских игровых площадок на территории Среднеканского городского округа</t>
  </si>
  <si>
    <t>24020</t>
  </si>
  <si>
    <t>10430</t>
  </si>
  <si>
    <t>1043Ш</t>
  </si>
  <si>
    <t>Замена устаревшего технологического оборудования пищеблока</t>
  </si>
  <si>
    <t>Расходы на модернизацию пищеблоков образовательных учреждений</t>
  </si>
  <si>
    <t>S2110</t>
  </si>
  <si>
    <t>Софинансирование расходов на модернизацию пищеблоков образовательных учреждений</t>
  </si>
  <si>
    <t>10480</t>
  </si>
  <si>
    <t>1048В</t>
  </si>
  <si>
    <t>53040</t>
  </si>
  <si>
    <t>Обеспечение  питанием (обед) учащихся начальных классов</t>
  </si>
  <si>
    <t xml:space="preserve"> Организация бесплатного горячего питания обучающихся, получающих начальное общее образование в муниципальных образовательных организациях в сельских школах</t>
  </si>
  <si>
    <t xml:space="preserve"> Организация бесплатного горячего питания обучающихся, получающих начальное общее образование в муниципальных образовательных организациях в общеобразовательных организациях</t>
  </si>
  <si>
    <t>1048Ш</t>
  </si>
  <si>
    <t>Мероприятия по борьбе и предупреждению и инфекционными заболеваниями (коронавируса)</t>
  </si>
  <si>
    <t>10490</t>
  </si>
  <si>
    <t>1049В</t>
  </si>
  <si>
    <t>92050</t>
  </si>
  <si>
    <t>1049Ш</t>
  </si>
  <si>
    <t>Расходы на осуществление мероприятий по предупреждению и борьбе с коронавирусом в общеоразовательных организациях</t>
  </si>
  <si>
    <t>Расходы на осуществление мероприятий по предупреждению и борьбе с коронавирусом в сельских школах</t>
  </si>
  <si>
    <t>S2050</t>
  </si>
  <si>
    <t>Софинансирование расходов на осуществление мероприятий по предупреждению и борьбе с коронавирусом в сельских школах</t>
  </si>
  <si>
    <t>Софинансирование расходов на осуществление мероприятий по предупреждению и борьбе с коронавирусом в общеоразовательных организациях</t>
  </si>
  <si>
    <t>05120</t>
  </si>
  <si>
    <t>0512Б</t>
  </si>
  <si>
    <t>Иные мероприятия по реализации Соглашения о социально-экономическом сотрудничестве КМНС на базе библиотеке</t>
  </si>
  <si>
    <t xml:space="preserve">Иные мероприятия по реализации Соглашения о социально-экономическом сотрудничестве КМНС </t>
  </si>
  <si>
    <t xml:space="preserve">Расходы на восстановление и модернизацию муниципального имущества </t>
  </si>
  <si>
    <t>Софинансирование расходы на питание детей-инвалидов, обучающихся в общеобразовательных школах</t>
  </si>
  <si>
    <t>Софинансирование расходов на реализацию мероприятий в сфере укрепления гражданского единства, гармонизации межнационального отношений, профилактики экстремизма</t>
  </si>
  <si>
    <t xml:space="preserve">Софинансирование расходов на восстановление и модернизацию муниципального имущества </t>
  </si>
  <si>
    <t>S1110</t>
  </si>
  <si>
    <t>Расходы на санацию территории от безнадзорных животных</t>
  </si>
  <si>
    <t>71006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</si>
  <si>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 в дошкольных учреждений комбинированного вида</t>
  </si>
  <si>
    <t>71008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</si>
  <si>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 в дошкольных учреждений</t>
  </si>
  <si>
    <t>L3040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</si>
  <si>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округана базе центра дополнительного образования</t>
  </si>
  <si>
    <t>7100Ц</t>
  </si>
  <si>
    <t>0506Ц</t>
  </si>
  <si>
    <t>73470</t>
  </si>
  <si>
    <t>Расходы на поддержку преподавания этнических языков (корякский, эвенский, юкагирский и якутский)</t>
  </si>
  <si>
    <t>Субсидии бюджетам городских округов на поддержку преподавания этнических языков (корякский, эвенский, юкагирский и якутский)</t>
  </si>
  <si>
    <t>S3470</t>
  </si>
  <si>
    <t>Софинансирование расходов на поддержку преподавания этнических языков (корякский, эвенский, юкагирский и якутский)</t>
  </si>
  <si>
    <t>Иные мероприятия по реализации Соглашения о социально-экономическом сотрудничестве КМНС в учреждениях дополнительного образования</t>
  </si>
  <si>
    <t>70</t>
  </si>
  <si>
    <t>0512Ц</t>
  </si>
  <si>
    <t>7100Б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</si>
  <si>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округана базе централтзованной библиотеки</t>
  </si>
  <si>
    <t>Расходы на осуществление организационных мероприятий по предупреждению и борьбе с коронавирусом на территории Среднеканского городского округана базе клубной системы</t>
  </si>
  <si>
    <t>Новогоднее оформление территории</t>
  </si>
  <si>
    <t>7100С</t>
  </si>
  <si>
    <t xml:space="preserve">Расходы за достижение показателей деятельности органов исполнительной власти
</t>
  </si>
  <si>
    <t>55491</t>
  </si>
  <si>
    <t>55941</t>
  </si>
  <si>
    <r>
      <rPr>
        <b/>
        <sz val="10"/>
        <rFont val="Times New Roman"/>
        <family val="1"/>
        <charset val="204"/>
      </rPr>
      <t xml:space="preserve">Приложение № 3   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к решению Собрания представителей Среднеканского городского округа                                                                                                                                                                                        "О внесении изменений в решение Собрания представителей 
Среднеканского городского округа
«О бюджете муниципального образования                                                                                                                                                      «Среднеканский городской округ» на 2020 год 
и плановый период 2021 и 2022 годов»
от_______________№_______</t>
    </r>
  </si>
  <si>
    <r>
      <rPr>
        <b/>
        <sz val="10"/>
        <rFont val="Times New Roman"/>
        <family val="1"/>
        <charset val="204"/>
      </rPr>
      <t>Приложение № 4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к решению Собрания представителей Среднеканского городского округа                                                                                                                                                                                        "О внесении изменений в решение Собрания представителей 
Среднеканского городского округа
«О бюджете муниципального образования                                                                                                                                                                                                                       «Среднеканский городской округ» на 2020 год 
и плановый период 2021 и 2022 годов»
от_______________№______</t>
    </r>
  </si>
  <si>
    <r>
      <rPr>
        <b/>
        <sz val="10"/>
        <rFont val="Times New Roman"/>
        <family val="1"/>
        <charset val="204"/>
      </rPr>
      <t xml:space="preserve">Приложение № 5                     </t>
    </r>
    <r>
      <rPr>
        <sz val="10"/>
        <rFont val="Times New Roman"/>
        <family val="1"/>
        <charset val="204"/>
      </rPr>
  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к решению Собрания представителей Среднеканского городского округа                                                                                                                                                                                        "О внесении изменений в решение Собрания представителей 
Среднеканского городского округа
«О бюджете муниципального образования                                                                                                                                                                                                                       «Среднеканский городской округ» на 2020 год 
и плановый период 2021 и 2022 годов»
от_______________№______</t>
    </r>
  </si>
  <si>
    <t xml:space="preserve">Субсидия на оказание содействия в обеспечении организаций электро-, тепло- и водоснабжения населения, водоотведения, снабжения населения топливом, а также создание безопасных и благоприятных условия проживания граждан.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</si>
</sst>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_(&quot;$&quot;* #,##0.00_);_(&quot;$&quot;* \(#,##0.00\);_(&quot;$&quot;* &quot;-&quot;??_);_(@_)"/>
  </numFmts>
  <fonts count="22" x14ac:knownFonts="1">
    <font>
      <sz val="10"/>
      <name val="Arial"/>
    </font>
    <font>
      <sz val="10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0"/>
      <name val="Times New Roman"/>
      <family val="1"/>
      <charset val="204"/>
    </font>
    <font>
      <i/>
      <sz val="10"/>
      <name val="Times New Roman"/>
      <family val="1"/>
      <charset val="204"/>
    </font>
    <font>
      <sz val="11"/>
      <name val="Times New Roman"/>
      <family val="1"/>
      <charset val="204"/>
    </font>
    <font>
      <b/>
      <i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sz val="9"/>
      <name val="Times New Roman"/>
      <family val="1"/>
      <charset val="204"/>
    </font>
    <font>
      <i/>
      <sz val="12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b/>
      <sz val="8"/>
      <name val="Times New Roman"/>
      <family val="1"/>
      <charset val="204"/>
    </font>
    <font>
      <sz val="8"/>
      <name val="Times New Roman"/>
      <family val="1"/>
      <charset val="204"/>
    </font>
    <font>
      <b/>
      <i/>
      <sz val="8"/>
      <name val="Times New Roman"/>
      <family val="1"/>
      <charset val="204"/>
    </font>
  </fonts>
  <fills count="1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166" fontId="1" fillId="0" borderId="0" applyFont="0" applyFill="0" applyBorder="0" applyAlignment="0" applyProtection="0"/>
    <xf numFmtId="0" fontId="3" fillId="0" borderId="0"/>
    <xf numFmtId="0" fontId="2" fillId="0" borderId="0"/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622">
    <xf numFmtId="0" fontId="0" fillId="0" borderId="0" xfId="0"/>
    <xf numFmtId="0" fontId="4" fillId="2" borderId="0" xfId="3" applyFont="1" applyFill="1" applyAlignment="1">
      <alignment wrapText="1"/>
    </xf>
    <xf numFmtId="0" fontId="4" fillId="0" borderId="0" xfId="3" applyFont="1" applyFill="1"/>
    <xf numFmtId="4" fontId="4" fillId="2" borderId="0" xfId="3" applyNumberFormat="1" applyFont="1" applyFill="1" applyAlignment="1">
      <alignment horizontal="center"/>
    </xf>
    <xf numFmtId="0" fontId="4" fillId="0" borderId="0" xfId="3" applyFont="1"/>
    <xf numFmtId="0" fontId="4" fillId="0" borderId="1" xfId="3" applyFont="1" applyBorder="1" applyAlignment="1">
      <alignment horizontal="center" vertical="center" textRotation="90" wrapText="1"/>
    </xf>
    <xf numFmtId="49" fontId="8" fillId="0" borderId="2" xfId="3" applyNumberFormat="1" applyFont="1" applyBorder="1" applyAlignment="1">
      <alignment horizontal="center" vertical="center" textRotation="90" wrapText="1"/>
    </xf>
    <xf numFmtId="0" fontId="8" fillId="0" borderId="3" xfId="3" applyFont="1" applyBorder="1" applyAlignment="1">
      <alignment horizontal="center" vertical="center" textRotation="90" wrapText="1"/>
    </xf>
    <xf numFmtId="0" fontId="4" fillId="0" borderId="4" xfId="3" applyFont="1" applyBorder="1" applyAlignment="1">
      <alignment horizontal="center" vertical="center"/>
    </xf>
    <xf numFmtId="49" fontId="4" fillId="0" borderId="5" xfId="3" applyNumberFormat="1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3" fontId="4" fillId="0" borderId="4" xfId="3" applyNumberFormat="1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3" borderId="6" xfId="3" applyFont="1" applyFill="1" applyBorder="1" applyAlignment="1">
      <alignment horizontal="center" vertical="center"/>
    </xf>
    <xf numFmtId="4" fontId="7" fillId="3" borderId="6" xfId="3" applyNumberFormat="1" applyFont="1" applyFill="1" applyBorder="1" applyAlignment="1">
      <alignment horizontal="right" vertical="center"/>
    </xf>
    <xf numFmtId="10" fontId="7" fillId="3" borderId="6" xfId="3" applyNumberFormat="1" applyFont="1" applyFill="1" applyBorder="1" applyAlignment="1">
      <alignment horizontal="right" vertical="center"/>
    </xf>
    <xf numFmtId="0" fontId="4" fillId="0" borderId="0" xfId="3" applyFont="1" applyBorder="1" applyAlignment="1">
      <alignment vertical="center"/>
    </xf>
    <xf numFmtId="10" fontId="5" fillId="4" borderId="8" xfId="3" applyNumberFormat="1" applyFont="1" applyFill="1" applyBorder="1" applyAlignment="1">
      <alignment horizontal="right" vertical="center"/>
    </xf>
    <xf numFmtId="0" fontId="4" fillId="0" borderId="0" xfId="3" applyFont="1" applyAlignment="1">
      <alignment vertical="center"/>
    </xf>
    <xf numFmtId="49" fontId="10" fillId="0" borderId="4" xfId="3" applyNumberFormat="1" applyFont="1" applyBorder="1" applyAlignment="1">
      <alignment horizontal="center" vertical="center"/>
    </xf>
    <xf numFmtId="49" fontId="4" fillId="0" borderId="4" xfId="3" applyNumberFormat="1" applyFont="1" applyBorder="1" applyAlignment="1">
      <alignment horizontal="center" vertical="center"/>
    </xf>
    <xf numFmtId="4" fontId="4" fillId="0" borderId="4" xfId="3" applyNumberFormat="1" applyFont="1" applyBorder="1" applyAlignment="1">
      <alignment horizontal="right" vertical="center"/>
    </xf>
    <xf numFmtId="49" fontId="5" fillId="4" borderId="4" xfId="3" applyNumberFormat="1" applyFont="1" applyFill="1" applyBorder="1" applyAlignment="1">
      <alignment horizontal="center" vertical="center"/>
    </xf>
    <xf numFmtId="4" fontId="5" fillId="4" borderId="4" xfId="3" applyNumberFormat="1" applyFont="1" applyFill="1" applyBorder="1" applyAlignment="1">
      <alignment horizontal="right" vertical="center"/>
    </xf>
    <xf numFmtId="4" fontId="10" fillId="0" borderId="4" xfId="3" applyNumberFormat="1" applyFont="1" applyFill="1" applyBorder="1" applyAlignment="1">
      <alignment horizontal="right" vertical="center"/>
    </xf>
    <xf numFmtId="4" fontId="4" fillId="0" borderId="4" xfId="3" applyNumberFormat="1" applyFont="1" applyFill="1" applyBorder="1" applyAlignment="1">
      <alignment horizontal="right" vertical="center"/>
    </xf>
    <xf numFmtId="0" fontId="5" fillId="0" borderId="0" xfId="3" applyFont="1" applyFill="1" applyAlignment="1">
      <alignment vertical="center"/>
    </xf>
    <xf numFmtId="49" fontId="10" fillId="0" borderId="4" xfId="3" applyNumberFormat="1" applyFont="1" applyFill="1" applyBorder="1" applyAlignment="1">
      <alignment horizontal="center" vertical="center"/>
    </xf>
    <xf numFmtId="49" fontId="4" fillId="0" borderId="4" xfId="3" applyNumberFormat="1" applyFont="1" applyFill="1" applyBorder="1" applyAlignment="1">
      <alignment horizontal="center" vertical="center"/>
    </xf>
    <xf numFmtId="0" fontId="4" fillId="0" borderId="0" xfId="3" applyFont="1" applyFill="1" applyAlignment="1">
      <alignment vertical="center"/>
    </xf>
    <xf numFmtId="0" fontId="6" fillId="5" borderId="4" xfId="3" applyFont="1" applyFill="1" applyBorder="1" applyAlignment="1">
      <alignment horizontal="center" vertical="center" wrapText="1"/>
    </xf>
    <xf numFmtId="49" fontId="6" fillId="5" borderId="4" xfId="3" applyNumberFormat="1" applyFont="1" applyFill="1" applyBorder="1" applyAlignment="1">
      <alignment horizontal="center" vertical="center"/>
    </xf>
    <xf numFmtId="0" fontId="10" fillId="0" borderId="0" xfId="3" applyFont="1" applyAlignment="1">
      <alignment vertical="center"/>
    </xf>
    <xf numFmtId="0" fontId="11" fillId="0" borderId="0" xfId="3" applyFont="1" applyAlignment="1">
      <alignment vertical="center"/>
    </xf>
    <xf numFmtId="49" fontId="10" fillId="0" borderId="4" xfId="0" applyNumberFormat="1" applyFont="1" applyBorder="1" applyAlignment="1">
      <alignment horizontal="center" vertical="center"/>
    </xf>
    <xf numFmtId="0" fontId="12" fillId="0" borderId="0" xfId="0" applyFont="1"/>
    <xf numFmtId="49" fontId="4" fillId="0" borderId="4" xfId="0" applyNumberFormat="1" applyFont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 wrapText="1"/>
    </xf>
    <xf numFmtId="49" fontId="6" fillId="5" borderId="4" xfId="0" applyNumberFormat="1" applyFont="1" applyFill="1" applyBorder="1" applyAlignment="1">
      <alignment horizontal="center" vertical="center"/>
    </xf>
    <xf numFmtId="4" fontId="6" fillId="5" borderId="4" xfId="0" applyNumberFormat="1" applyFont="1" applyFill="1" applyBorder="1" applyAlignment="1">
      <alignment horizontal="right" vertical="center"/>
    </xf>
    <xf numFmtId="0" fontId="5" fillId="0" borderId="0" xfId="3" applyFont="1" applyAlignment="1">
      <alignment vertical="center"/>
    </xf>
    <xf numFmtId="49" fontId="5" fillId="4" borderId="4" xfId="0" applyNumberFormat="1" applyFont="1" applyFill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9" fontId="10" fillId="0" borderId="4" xfId="0" applyNumberFormat="1" applyFont="1" applyFill="1" applyBorder="1" applyAlignment="1">
      <alignment horizontal="center" vertical="center"/>
    </xf>
    <xf numFmtId="49" fontId="4" fillId="0" borderId="4" xfId="0" applyNumberFormat="1" applyFont="1" applyFill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right" vertical="center"/>
    </xf>
    <xf numFmtId="0" fontId="5" fillId="4" borderId="4" xfId="3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4" fontId="4" fillId="0" borderId="4" xfId="0" applyNumberFormat="1" applyFont="1" applyFill="1" applyBorder="1" applyAlignment="1">
      <alignment horizontal="right" vertical="center"/>
    </xf>
    <xf numFmtId="0" fontId="11" fillId="0" borderId="0" xfId="0" applyFont="1" applyFill="1" applyAlignment="1">
      <alignment vertical="center"/>
    </xf>
    <xf numFmtId="0" fontId="4" fillId="0" borderId="0" xfId="0" applyFont="1" applyFill="1" applyAlignment="1">
      <alignment vertical="center"/>
    </xf>
    <xf numFmtId="49" fontId="11" fillId="0" borderId="4" xfId="0" applyNumberFormat="1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/>
    </xf>
    <xf numFmtId="4" fontId="4" fillId="0" borderId="2" xfId="0" applyNumberFormat="1" applyFont="1" applyBorder="1" applyAlignment="1">
      <alignment horizontal="right" vertical="center"/>
    </xf>
    <xf numFmtId="4" fontId="4" fillId="0" borderId="0" xfId="0" applyNumberFormat="1" applyFont="1" applyBorder="1" applyAlignment="1">
      <alignment horizontal="right" vertical="center"/>
    </xf>
    <xf numFmtId="10" fontId="4" fillId="0" borderId="0" xfId="0" applyNumberFormat="1" applyFont="1" applyBorder="1" applyAlignment="1">
      <alignment horizontal="right" vertical="center"/>
    </xf>
    <xf numFmtId="0" fontId="14" fillId="0" borderId="0" xfId="3" applyFont="1" applyFill="1" applyBorder="1"/>
    <xf numFmtId="4" fontId="4" fillId="0" borderId="0" xfId="3" applyNumberFormat="1" applyFont="1" applyFill="1" applyBorder="1"/>
    <xf numFmtId="0" fontId="14" fillId="0" borderId="0" xfId="3" applyFont="1" applyFill="1"/>
    <xf numFmtId="4" fontId="14" fillId="0" borderId="0" xfId="3" applyNumberFormat="1" applyFont="1" applyFill="1" applyBorder="1"/>
    <xf numFmtId="0" fontId="12" fillId="0" borderId="0" xfId="3" applyFont="1" applyFill="1"/>
    <xf numFmtId="0" fontId="4" fillId="0" borderId="0" xfId="3" applyFont="1" applyFill="1" applyBorder="1"/>
    <xf numFmtId="0" fontId="4" fillId="0" borderId="0" xfId="3" applyFont="1" applyFill="1" applyBorder="1" applyAlignment="1">
      <alignment horizontal="center"/>
    </xf>
    <xf numFmtId="49" fontId="4" fillId="0" borderId="0" xfId="3" applyNumberFormat="1" applyFont="1" applyFill="1" applyBorder="1"/>
    <xf numFmtId="0" fontId="12" fillId="0" borderId="0" xfId="3" applyFont="1" applyFill="1" applyAlignment="1">
      <alignment wrapText="1"/>
    </xf>
    <xf numFmtId="49" fontId="14" fillId="0" borderId="0" xfId="3" applyNumberFormat="1" applyFont="1" applyFill="1" applyBorder="1"/>
    <xf numFmtId="4" fontId="4" fillId="0" borderId="0" xfId="3" applyNumberFormat="1" applyFont="1"/>
    <xf numFmtId="49" fontId="14" fillId="0" borderId="0" xfId="3" applyNumberFormat="1" applyFont="1" applyFill="1"/>
    <xf numFmtId="49" fontId="12" fillId="0" borderId="0" xfId="3" applyNumberFormat="1" applyFont="1" applyFill="1"/>
    <xf numFmtId="0" fontId="4" fillId="0" borderId="0" xfId="3" applyFont="1" applyBorder="1" applyAlignment="1">
      <alignment horizontal="center"/>
    </xf>
    <xf numFmtId="49" fontId="4" fillId="0" borderId="0" xfId="3" applyNumberFormat="1" applyFont="1"/>
    <xf numFmtId="0" fontId="4" fillId="0" borderId="0" xfId="3" applyFont="1" applyAlignment="1">
      <alignment horizontal="center"/>
    </xf>
    <xf numFmtId="0" fontId="4" fillId="0" borderId="0" xfId="3" applyFont="1" applyFill="1" applyAlignment="1">
      <alignment wrapText="1"/>
    </xf>
    <xf numFmtId="0" fontId="12" fillId="2" borderId="0" xfId="3" applyFont="1" applyFill="1" applyAlignment="1">
      <alignment wrapText="1"/>
    </xf>
    <xf numFmtId="0" fontId="4" fillId="0" borderId="0" xfId="3" applyFont="1" applyFill="1" applyAlignment="1">
      <alignment horizontal="right" wrapText="1"/>
    </xf>
    <xf numFmtId="0" fontId="5" fillId="0" borderId="0" xfId="3" applyFont="1" applyFill="1" applyAlignment="1">
      <alignment wrapText="1"/>
    </xf>
    <xf numFmtId="0" fontId="5" fillId="0" borderId="0" xfId="3" applyFont="1" applyFill="1" applyAlignment="1">
      <alignment horizontal="center" wrapText="1"/>
    </xf>
    <xf numFmtId="0" fontId="12" fillId="0" borderId="3" xfId="3" applyFont="1" applyBorder="1" applyAlignment="1">
      <alignment horizontal="center" vertical="center" textRotation="90" wrapText="1"/>
    </xf>
    <xf numFmtId="0" fontId="4" fillId="0" borderId="0" xfId="3" applyFont="1" applyFill="1" applyBorder="1" applyAlignment="1">
      <alignment vertical="center"/>
    </xf>
    <xf numFmtId="49" fontId="5" fillId="0" borderId="7" xfId="3" applyNumberFormat="1" applyFont="1" applyFill="1" applyBorder="1" applyAlignment="1">
      <alignment horizontal="center" vertical="center"/>
    </xf>
    <xf numFmtId="49" fontId="5" fillId="0" borderId="4" xfId="3" applyNumberFormat="1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49" fontId="5" fillId="0" borderId="4" xfId="0" applyNumberFormat="1" applyFont="1" applyBorder="1" applyAlignment="1">
      <alignment horizontal="center" vertical="center"/>
    </xf>
    <xf numFmtId="0" fontId="4" fillId="0" borderId="0" xfId="3" applyFont="1" applyBorder="1"/>
    <xf numFmtId="0" fontId="14" fillId="0" borderId="0" xfId="3" applyFont="1" applyFill="1" applyBorder="1" applyAlignment="1">
      <alignment wrapText="1"/>
    </xf>
    <xf numFmtId="49" fontId="5" fillId="0" borderId="5" xfId="0" applyNumberFormat="1" applyFont="1" applyFill="1" applyBorder="1" applyAlignment="1">
      <alignment horizontal="center" vertical="center"/>
    </xf>
    <xf numFmtId="10" fontId="4" fillId="0" borderId="9" xfId="0" applyNumberFormat="1" applyFont="1" applyFill="1" applyBorder="1" applyAlignment="1">
      <alignment horizontal="right" vertical="center"/>
    </xf>
    <xf numFmtId="49" fontId="5" fillId="7" borderId="4" xfId="0" applyNumberFormat="1" applyFont="1" applyFill="1" applyBorder="1" applyAlignment="1">
      <alignment horizontal="center" vertical="center"/>
    </xf>
    <xf numFmtId="49" fontId="6" fillId="7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center" vertical="center" wrapText="1"/>
    </xf>
    <xf numFmtId="49" fontId="6" fillId="7" borderId="4" xfId="3" applyNumberFormat="1" applyFont="1" applyFill="1" applyBorder="1" applyAlignment="1">
      <alignment horizontal="center" vertical="center"/>
    </xf>
    <xf numFmtId="49" fontId="4" fillId="7" borderId="4" xfId="3" applyNumberFormat="1" applyFont="1" applyFill="1" applyBorder="1" applyAlignment="1">
      <alignment horizontal="center" vertical="center"/>
    </xf>
    <xf numFmtId="49" fontId="6" fillId="8" borderId="4" xfId="3" applyNumberFormat="1" applyFont="1" applyFill="1" applyBorder="1" applyAlignment="1">
      <alignment horizontal="center" vertical="center"/>
    </xf>
    <xf numFmtId="49" fontId="5" fillId="8" borderId="4" xfId="3" applyNumberFormat="1" applyFont="1" applyFill="1" applyBorder="1" applyAlignment="1">
      <alignment horizontal="center" vertical="center"/>
    </xf>
    <xf numFmtId="49" fontId="5" fillId="8" borderId="4" xfId="0" applyNumberFormat="1" applyFont="1" applyFill="1" applyBorder="1" applyAlignment="1">
      <alignment horizontal="center" vertical="center"/>
    </xf>
    <xf numFmtId="49" fontId="5" fillId="5" borderId="4" xfId="3" applyNumberFormat="1" applyFont="1" applyFill="1" applyBorder="1" applyAlignment="1">
      <alignment horizontal="center" vertical="center"/>
    </xf>
    <xf numFmtId="1" fontId="10" fillId="6" borderId="4" xfId="0" applyNumberFormat="1" applyFont="1" applyFill="1" applyBorder="1" applyAlignment="1">
      <alignment horizontal="center" vertical="center" wrapText="1" shrinkToFit="1"/>
    </xf>
    <xf numFmtId="1" fontId="4" fillId="6" borderId="4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/>
    </xf>
    <xf numFmtId="1" fontId="10" fillId="0" borderId="4" xfId="0" applyNumberFormat="1" applyFont="1" applyFill="1" applyBorder="1" applyAlignment="1">
      <alignment horizontal="center" vertical="center" wrapText="1" shrinkToFit="1"/>
    </xf>
    <xf numFmtId="1" fontId="4" fillId="0" borderId="4" xfId="0" applyNumberFormat="1" applyFont="1" applyFill="1" applyBorder="1" applyAlignment="1">
      <alignment horizontal="center" vertical="center" wrapText="1" shrinkToFit="1"/>
    </xf>
    <xf numFmtId="4" fontId="10" fillId="0" borderId="7" xfId="0" applyNumberFormat="1" applyFont="1" applyFill="1" applyBorder="1" applyAlignment="1">
      <alignment horizontal="right" vertical="center"/>
    </xf>
    <xf numFmtId="4" fontId="4" fillId="0" borderId="7" xfId="0" applyNumberFormat="1" applyFont="1" applyFill="1" applyBorder="1" applyAlignment="1">
      <alignment horizontal="right" vertical="center"/>
    </xf>
    <xf numFmtId="1" fontId="5" fillId="8" borderId="4" xfId="0" applyNumberFormat="1" applyFont="1" applyFill="1" applyBorder="1" applyAlignment="1">
      <alignment horizontal="center" vertical="center" wrapText="1" shrinkToFit="1"/>
    </xf>
    <xf numFmtId="0" fontId="10" fillId="0" borderId="4" xfId="0" applyFont="1" applyFill="1" applyBorder="1" applyAlignment="1">
      <alignment horizontal="center" vertical="center" wrapText="1"/>
    </xf>
    <xf numFmtId="4" fontId="4" fillId="0" borderId="0" xfId="3" applyNumberFormat="1" applyFont="1" applyFill="1"/>
    <xf numFmtId="4" fontId="4" fillId="0" borderId="2" xfId="0" applyNumberFormat="1" applyFont="1" applyFill="1" applyBorder="1" applyAlignment="1">
      <alignment horizontal="right" vertical="center"/>
    </xf>
    <xf numFmtId="4" fontId="10" fillId="0" borderId="5" xfId="3" applyNumberFormat="1" applyFont="1" applyBorder="1" applyAlignment="1">
      <alignment horizontal="right" vertical="center"/>
    </xf>
    <xf numFmtId="4" fontId="4" fillId="0" borderId="5" xfId="3" applyNumberFormat="1" applyFont="1" applyBorder="1" applyAlignment="1">
      <alignment horizontal="right" vertical="center"/>
    </xf>
    <xf numFmtId="4" fontId="5" fillId="4" borderId="5" xfId="3" applyNumberFormat="1" applyFont="1" applyFill="1" applyBorder="1" applyAlignment="1">
      <alignment horizontal="right" vertical="center"/>
    </xf>
    <xf numFmtId="4" fontId="5" fillId="0" borderId="5" xfId="3" applyNumberFormat="1" applyFont="1" applyFill="1" applyBorder="1" applyAlignment="1">
      <alignment horizontal="right" vertical="center"/>
    </xf>
    <xf numFmtId="4" fontId="6" fillId="5" borderId="5" xfId="3" applyNumberFormat="1" applyFont="1" applyFill="1" applyBorder="1" applyAlignment="1">
      <alignment horizontal="right" vertical="center"/>
    </xf>
    <xf numFmtId="4" fontId="4" fillId="4" borderId="7" xfId="3" applyNumberFormat="1" applyFont="1" applyFill="1" applyBorder="1" applyAlignment="1">
      <alignment horizontal="right" vertical="center"/>
    </xf>
    <xf numFmtId="4" fontId="11" fillId="0" borderId="7" xfId="3" applyNumberFormat="1" applyFont="1" applyBorder="1" applyAlignment="1">
      <alignment horizontal="right" vertical="center"/>
    </xf>
    <xf numFmtId="4" fontId="4" fillId="0" borderId="7" xfId="3" applyNumberFormat="1" applyFont="1" applyBorder="1" applyAlignment="1">
      <alignment horizontal="right" vertical="center"/>
    </xf>
    <xf numFmtId="4" fontId="6" fillId="5" borderId="7" xfId="3" applyNumberFormat="1" applyFont="1" applyFill="1" applyBorder="1" applyAlignment="1">
      <alignment horizontal="right" vertical="center"/>
    </xf>
    <xf numFmtId="4" fontId="6" fillId="0" borderId="7" xfId="3" applyNumberFormat="1" applyFont="1" applyFill="1" applyBorder="1" applyAlignment="1">
      <alignment horizontal="right" vertical="center"/>
    </xf>
    <xf numFmtId="4" fontId="5" fillId="5" borderId="7" xfId="3" applyNumberFormat="1" applyFont="1" applyFill="1" applyBorder="1" applyAlignment="1">
      <alignment horizontal="right" vertical="center"/>
    </xf>
    <xf numFmtId="4" fontId="5" fillId="0" borderId="7" xfId="3" applyNumberFormat="1" applyFont="1" applyFill="1" applyBorder="1" applyAlignment="1">
      <alignment horizontal="right" vertical="center"/>
    </xf>
    <xf numFmtId="4" fontId="4" fillId="0" borderId="7" xfId="3" applyNumberFormat="1" applyFont="1" applyFill="1" applyBorder="1" applyAlignment="1">
      <alignment horizontal="right" vertical="center"/>
    </xf>
    <xf numFmtId="4" fontId="4" fillId="0" borderId="2" xfId="3" applyNumberFormat="1" applyFont="1" applyBorder="1" applyAlignment="1">
      <alignment horizontal="right" vertical="center"/>
    </xf>
    <xf numFmtId="4" fontId="5" fillId="0" borderId="7" xfId="3" applyNumberFormat="1" applyFont="1" applyBorder="1" applyAlignment="1">
      <alignment horizontal="right" vertical="center"/>
    </xf>
    <xf numFmtId="4" fontId="10" fillId="0" borderId="7" xfId="3" applyNumberFormat="1" applyFont="1" applyBorder="1" applyAlignment="1">
      <alignment horizontal="right" vertical="center"/>
    </xf>
    <xf numFmtId="4" fontId="5" fillId="4" borderId="7" xfId="3" applyNumberFormat="1" applyFont="1" applyFill="1" applyBorder="1" applyAlignment="1">
      <alignment horizontal="right" vertical="center"/>
    </xf>
    <xf numFmtId="4" fontId="10" fillId="4" borderId="7" xfId="3" applyNumberFormat="1" applyFont="1" applyFill="1" applyBorder="1" applyAlignment="1">
      <alignment horizontal="right" vertical="center"/>
    </xf>
    <xf numFmtId="4" fontId="11" fillId="0" borderId="5" xfId="0" applyNumberFormat="1" applyFont="1" applyBorder="1" applyAlignment="1">
      <alignment horizontal="right" vertical="center"/>
    </xf>
    <xf numFmtId="4" fontId="11" fillId="0" borderId="5" xfId="0" applyNumberFormat="1" applyFont="1" applyFill="1" applyBorder="1" applyAlignment="1">
      <alignment horizontal="right" vertical="center"/>
    </xf>
    <xf numFmtId="4" fontId="10" fillId="0" borderId="5" xfId="0" applyNumberFormat="1" applyFont="1" applyFill="1" applyBorder="1" applyAlignment="1">
      <alignment horizontal="right" vertical="center"/>
    </xf>
    <xf numFmtId="4" fontId="4" fillId="0" borderId="5" xfId="0" applyNumberFormat="1" applyFont="1" applyFill="1" applyBorder="1" applyAlignment="1">
      <alignment horizontal="right" vertical="center"/>
    </xf>
    <xf numFmtId="4" fontId="5" fillId="0" borderId="5" xfId="0" applyNumberFormat="1" applyFont="1" applyFill="1" applyBorder="1" applyAlignment="1">
      <alignment horizontal="right" vertical="center"/>
    </xf>
    <xf numFmtId="4" fontId="10" fillId="0" borderId="5" xfId="0" applyNumberFormat="1" applyFont="1" applyBorder="1" applyAlignment="1">
      <alignment horizontal="right" vertical="center"/>
    </xf>
    <xf numFmtId="4" fontId="4" fillId="0" borderId="5" xfId="0" applyNumberFormat="1" applyFont="1" applyBorder="1" applyAlignment="1">
      <alignment horizontal="right" vertical="center"/>
    </xf>
    <xf numFmtId="4" fontId="5" fillId="0" borderId="7" xfId="0" applyNumberFormat="1" applyFont="1" applyFill="1" applyBorder="1" applyAlignment="1">
      <alignment horizontal="right" vertical="center"/>
    </xf>
    <xf numFmtId="49" fontId="5" fillId="7" borderId="4" xfId="3" applyNumberFormat="1" applyFont="1" applyFill="1" applyBorder="1" applyAlignment="1">
      <alignment horizontal="center" vertical="center"/>
    </xf>
    <xf numFmtId="0" fontId="10" fillId="0" borderId="4" xfId="3" applyFont="1" applyFill="1" applyBorder="1" applyAlignment="1">
      <alignment horizontal="center" vertical="center"/>
    </xf>
    <xf numFmtId="4" fontId="13" fillId="5" borderId="7" xfId="0" applyNumberFormat="1" applyFont="1" applyFill="1" applyBorder="1" applyAlignment="1">
      <alignment horizontal="right" vertical="center"/>
    </xf>
    <xf numFmtId="4" fontId="6" fillId="5" borderId="7" xfId="0" applyNumberFormat="1" applyFont="1" applyFill="1" applyBorder="1" applyAlignment="1">
      <alignment horizontal="right" vertical="center"/>
    </xf>
    <xf numFmtId="49" fontId="15" fillId="4" borderId="4" xfId="1" applyNumberFormat="1" applyFont="1" applyFill="1" applyBorder="1" applyAlignment="1">
      <alignment horizontal="center" vertical="center"/>
    </xf>
    <xf numFmtId="166" fontId="5" fillId="4" borderId="4" xfId="1" applyFont="1" applyFill="1" applyBorder="1" applyAlignment="1">
      <alignment horizontal="center" vertical="center"/>
    </xf>
    <xf numFmtId="0" fontId="4" fillId="3" borderId="4" xfId="3" applyFont="1" applyFill="1" applyBorder="1" applyAlignment="1">
      <alignment horizontal="center" vertical="center"/>
    </xf>
    <xf numFmtId="49" fontId="4" fillId="3" borderId="4" xfId="3" applyNumberFormat="1" applyFont="1" applyFill="1" applyBorder="1" applyAlignment="1">
      <alignment vertical="center"/>
    </xf>
    <xf numFmtId="4" fontId="4" fillId="0" borderId="2" xfId="3" applyNumberFormat="1" applyFont="1" applyFill="1" applyBorder="1" applyAlignment="1">
      <alignment horizontal="right" vertical="center"/>
    </xf>
    <xf numFmtId="0" fontId="4" fillId="10" borderId="0" xfId="0" applyFont="1" applyFill="1" applyAlignment="1">
      <alignment vertical="center"/>
    </xf>
    <xf numFmtId="0" fontId="7" fillId="3" borderId="4" xfId="3" applyFont="1" applyFill="1" applyBorder="1" applyAlignment="1">
      <alignment horizontal="left" vertical="center"/>
    </xf>
    <xf numFmtId="4" fontId="6" fillId="5" borderId="4" xfId="3" applyNumberFormat="1" applyFont="1" applyFill="1" applyBorder="1" applyAlignment="1">
      <alignment horizontal="right" vertical="center"/>
    </xf>
    <xf numFmtId="49" fontId="10" fillId="0" borderId="7" xfId="3" applyNumberFormat="1" applyFont="1" applyFill="1" applyBorder="1" applyAlignment="1">
      <alignment horizontal="center" vertical="center"/>
    </xf>
    <xf numFmtId="1" fontId="5" fillId="0" borderId="4" xfId="0" applyNumberFormat="1" applyFont="1" applyFill="1" applyBorder="1" applyAlignment="1">
      <alignment horizontal="center" vertical="center" wrapText="1" shrinkToFit="1"/>
    </xf>
    <xf numFmtId="49" fontId="5" fillId="4" borderId="4" xfId="1" applyNumberFormat="1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vertical="center" wrapText="1"/>
    </xf>
    <xf numFmtId="4" fontId="4" fillId="0" borderId="0" xfId="3" applyNumberFormat="1" applyFont="1" applyFill="1" applyAlignment="1">
      <alignment horizontal="right" wrapText="1"/>
    </xf>
    <xf numFmtId="0" fontId="6" fillId="7" borderId="4" xfId="3" applyFont="1" applyFill="1" applyBorder="1" applyAlignment="1">
      <alignment horizontal="center" vertical="center" wrapText="1"/>
    </xf>
    <xf numFmtId="0" fontId="6" fillId="8" borderId="4" xfId="3" applyFont="1" applyFill="1" applyBorder="1" applyAlignment="1">
      <alignment horizontal="center" vertical="center" wrapText="1"/>
    </xf>
    <xf numFmtId="0" fontId="5" fillId="8" borderId="4" xfId="0" applyFont="1" applyFill="1" applyBorder="1" applyAlignment="1">
      <alignment horizontal="center" vertical="center" wrapText="1"/>
    </xf>
    <xf numFmtId="0" fontId="5" fillId="5" borderId="4" xfId="3" applyFont="1" applyFill="1" applyBorder="1" applyAlignment="1">
      <alignment horizontal="center" vertical="center"/>
    </xf>
    <xf numFmtId="4" fontId="6" fillId="7" borderId="4" xfId="3" applyNumberFormat="1" applyFont="1" applyFill="1" applyBorder="1" applyAlignment="1">
      <alignment horizontal="right" vertical="center"/>
    </xf>
    <xf numFmtId="49" fontId="4" fillId="3" borderId="4" xfId="3" applyNumberFormat="1" applyFont="1" applyFill="1" applyBorder="1" applyAlignment="1">
      <alignment horizontal="center" vertical="center"/>
    </xf>
    <xf numFmtId="4" fontId="7" fillId="3" borderId="4" xfId="3" applyNumberFormat="1" applyFont="1" applyFill="1" applyBorder="1" applyAlignment="1">
      <alignment horizontal="right" vertical="center"/>
    </xf>
    <xf numFmtId="0" fontId="9" fillId="11" borderId="4" xfId="3" applyFont="1" applyFill="1" applyBorder="1" applyAlignment="1">
      <alignment vertical="center" wrapText="1"/>
    </xf>
    <xf numFmtId="0" fontId="6" fillId="5" borderId="4" xfId="3" applyFont="1" applyFill="1" applyBorder="1" applyAlignment="1">
      <alignment horizontal="center" vertical="center"/>
    </xf>
    <xf numFmtId="0" fontId="6" fillId="4" borderId="4" xfId="3" applyFont="1" applyFill="1" applyBorder="1" applyAlignment="1">
      <alignment vertical="center" wrapText="1"/>
    </xf>
    <xf numFmtId="0" fontId="10" fillId="0" borderId="4" xfId="3" applyFont="1" applyBorder="1" applyAlignment="1">
      <alignment vertical="center" wrapText="1"/>
    </xf>
    <xf numFmtId="0" fontId="4" fillId="0" borderId="4" xfId="3" applyFont="1" applyBorder="1" applyAlignment="1">
      <alignment vertical="center" wrapText="1"/>
    </xf>
    <xf numFmtId="0" fontId="10" fillId="0" borderId="4" xfId="3" applyFont="1" applyFill="1" applyBorder="1" applyAlignment="1">
      <alignment vertical="center" wrapText="1"/>
    </xf>
    <xf numFmtId="0" fontId="4" fillId="0" borderId="4" xfId="3" applyFont="1" applyFill="1" applyBorder="1" applyAlignment="1">
      <alignment vertical="center" wrapText="1"/>
    </xf>
    <xf numFmtId="0" fontId="6" fillId="8" borderId="4" xfId="3" applyFont="1" applyFill="1" applyBorder="1" applyAlignment="1">
      <alignment horizontal="left" vertical="center" wrapText="1"/>
    </xf>
    <xf numFmtId="0" fontId="6" fillId="8" borderId="4" xfId="3" applyFont="1" applyFill="1" applyBorder="1" applyAlignment="1">
      <alignment vertical="center" wrapText="1"/>
    </xf>
    <xf numFmtId="0" fontId="10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6" fillId="4" borderId="4" xfId="3" applyFont="1" applyFill="1" applyBorder="1" applyAlignment="1">
      <alignment horizontal="left" vertical="center" wrapText="1"/>
    </xf>
    <xf numFmtId="0" fontId="6" fillId="7" borderId="4" xfId="0" applyFont="1" applyFill="1" applyBorder="1" applyAlignment="1">
      <alignment horizontal="center" vertical="center" wrapText="1"/>
    </xf>
    <xf numFmtId="0" fontId="6" fillId="8" borderId="4" xfId="0" applyFont="1" applyFill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 wrapText="1"/>
    </xf>
    <xf numFmtId="0" fontId="6" fillId="4" borderId="4" xfId="0" applyFont="1" applyFill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9" fillId="11" borderId="4" xfId="3" applyFont="1" applyFill="1" applyBorder="1" applyAlignment="1">
      <alignment horizontal="left" vertical="center"/>
    </xf>
    <xf numFmtId="0" fontId="5" fillId="8" borderId="4" xfId="3" applyFont="1" applyFill="1" applyBorder="1" applyAlignment="1">
      <alignment vertical="center" wrapText="1"/>
    </xf>
    <xf numFmtId="0" fontId="5" fillId="4" borderId="4" xfId="3" applyFont="1" applyFill="1" applyBorder="1" applyAlignment="1">
      <alignment vertical="center" wrapText="1"/>
    </xf>
    <xf numFmtId="0" fontId="6" fillId="7" borderId="4" xfId="0" applyFont="1" applyFill="1" applyBorder="1" applyAlignment="1">
      <alignment horizontal="center"/>
    </xf>
    <xf numFmtId="0" fontId="10" fillId="0" borderId="4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1" fontId="10" fillId="6" borderId="4" xfId="0" applyNumberFormat="1" applyFont="1" applyFill="1" applyBorder="1" applyAlignment="1">
      <alignment vertical="top" wrapText="1" shrinkToFit="1"/>
    </xf>
    <xf numFmtId="0" fontId="10" fillId="0" borderId="4" xfId="0" applyNumberFormat="1" applyFont="1" applyFill="1" applyBorder="1" applyAlignment="1">
      <alignment horizontal="left" vertical="center" wrapText="1"/>
    </xf>
    <xf numFmtId="0" fontId="5" fillId="4" borderId="4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left" vertical="center" wrapText="1"/>
    </xf>
    <xf numFmtId="1" fontId="10" fillId="0" borderId="4" xfId="0" applyNumberFormat="1" applyFont="1" applyFill="1" applyBorder="1" applyAlignment="1">
      <alignment vertical="top" wrapText="1" shrinkToFit="1"/>
    </xf>
    <xf numFmtId="0" fontId="4" fillId="0" borderId="4" xfId="3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vertical="center" wrapText="1"/>
    </xf>
    <xf numFmtId="166" fontId="6" fillId="4" borderId="4" xfId="1" applyFont="1" applyFill="1" applyBorder="1" applyAlignment="1">
      <alignment vertical="center" wrapText="1"/>
    </xf>
    <xf numFmtId="0" fontId="5" fillId="3" borderId="4" xfId="3" applyFont="1" applyFill="1" applyBorder="1" applyAlignment="1">
      <alignment horizontal="right" vertical="center"/>
    </xf>
    <xf numFmtId="0" fontId="13" fillId="11" borderId="4" xfId="3" applyFont="1" applyFill="1" applyBorder="1" applyAlignment="1">
      <alignment horizontal="left" vertical="center" wrapText="1"/>
    </xf>
    <xf numFmtId="49" fontId="13" fillId="11" borderId="4" xfId="3" applyNumberFormat="1" applyFont="1" applyFill="1" applyBorder="1" applyAlignment="1">
      <alignment horizontal="center" vertical="center"/>
    </xf>
    <xf numFmtId="0" fontId="12" fillId="11" borderId="4" xfId="3" applyFont="1" applyFill="1" applyBorder="1" applyAlignment="1">
      <alignment horizontal="center" vertical="center"/>
    </xf>
    <xf numFmtId="4" fontId="10" fillId="0" borderId="7" xfId="3" applyNumberFormat="1" applyFont="1" applyFill="1" applyBorder="1" applyAlignment="1">
      <alignment horizontal="right" vertical="center"/>
    </xf>
    <xf numFmtId="0" fontId="10" fillId="0" borderId="0" xfId="3" applyFont="1" applyFill="1" applyAlignment="1">
      <alignment vertical="center"/>
    </xf>
    <xf numFmtId="0" fontId="5" fillId="0" borderId="4" xfId="0" applyFont="1" applyBorder="1" applyAlignment="1">
      <alignment horizontal="left" vertical="center" wrapText="1"/>
    </xf>
    <xf numFmtId="49" fontId="9" fillId="11" borderId="4" xfId="3" applyNumberFormat="1" applyFont="1" applyFill="1" applyBorder="1" applyAlignment="1">
      <alignment horizontal="center" vertical="center"/>
    </xf>
    <xf numFmtId="0" fontId="16" fillId="11" borderId="4" xfId="3" applyFont="1" applyFill="1" applyBorder="1" applyAlignment="1">
      <alignment horizontal="center" vertical="center"/>
    </xf>
    <xf numFmtId="49" fontId="16" fillId="11" borderId="4" xfId="3" applyNumberFormat="1" applyFont="1" applyFill="1" applyBorder="1" applyAlignment="1">
      <alignment horizontal="center" vertical="center"/>
    </xf>
    <xf numFmtId="0" fontId="5" fillId="0" borderId="11" xfId="3" applyFont="1" applyFill="1" applyBorder="1" applyAlignment="1">
      <alignment horizontal="center" wrapText="1"/>
    </xf>
    <xf numFmtId="0" fontId="7" fillId="3" borderId="6" xfId="3" applyFont="1" applyFill="1" applyBorder="1" applyAlignment="1">
      <alignment horizontal="left" vertical="center"/>
    </xf>
    <xf numFmtId="49" fontId="5" fillId="0" borderId="10" xfId="3" applyNumberFormat="1" applyFont="1" applyFill="1" applyBorder="1" applyAlignment="1">
      <alignment horizontal="center" vertical="center"/>
    </xf>
    <xf numFmtId="49" fontId="5" fillId="0" borderId="5" xfId="3" applyNumberFormat="1" applyFont="1" applyFill="1" applyBorder="1" applyAlignment="1">
      <alignment horizontal="center" vertical="center"/>
    </xf>
    <xf numFmtId="49" fontId="10" fillId="0" borderId="10" xfId="3" applyNumberFormat="1" applyFont="1" applyFill="1" applyBorder="1" applyAlignment="1">
      <alignment horizontal="center" vertical="center"/>
    </xf>
    <xf numFmtId="49" fontId="10" fillId="0" borderId="5" xfId="3" applyNumberFormat="1" applyFont="1" applyFill="1" applyBorder="1" applyAlignment="1">
      <alignment horizontal="center" vertical="center"/>
    </xf>
    <xf numFmtId="49" fontId="5" fillId="0" borderId="10" xfId="0" applyNumberFormat="1" applyFont="1" applyFill="1" applyBorder="1" applyAlignment="1">
      <alignment horizontal="center" vertical="center"/>
    </xf>
    <xf numFmtId="49" fontId="10" fillId="0" borderId="10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/>
    </xf>
    <xf numFmtId="49" fontId="4" fillId="0" borderId="10" xfId="0" applyNumberFormat="1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>
      <alignment horizontal="center" vertical="center"/>
    </xf>
    <xf numFmtId="49" fontId="4" fillId="0" borderId="10" xfId="3" applyNumberFormat="1" applyFont="1" applyBorder="1" applyAlignment="1">
      <alignment horizontal="center" vertical="center"/>
    </xf>
    <xf numFmtId="49" fontId="4" fillId="0" borderId="10" xfId="3" applyNumberFormat="1" applyFont="1" applyFill="1" applyBorder="1" applyAlignment="1">
      <alignment horizontal="center" vertical="center"/>
    </xf>
    <xf numFmtId="49" fontId="10" fillId="0" borderId="13" xfId="3" applyNumberFormat="1" applyFont="1" applyFill="1" applyBorder="1" applyAlignment="1">
      <alignment horizontal="center" vertical="center"/>
    </xf>
    <xf numFmtId="49" fontId="4" fillId="0" borderId="5" xfId="3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>
      <alignment horizontal="center" vertical="center" shrinkToFit="1"/>
    </xf>
    <xf numFmtId="49" fontId="4" fillId="0" borderId="5" xfId="0" applyNumberFormat="1" applyFont="1" applyFill="1" applyBorder="1" applyAlignment="1">
      <alignment horizontal="center" vertical="center" shrinkToFit="1"/>
    </xf>
    <xf numFmtId="49" fontId="4" fillId="0" borderId="1" xfId="0" applyNumberFormat="1" applyFont="1" applyFill="1" applyBorder="1" applyAlignment="1">
      <alignment horizontal="center" vertical="center"/>
    </xf>
    <xf numFmtId="0" fontId="10" fillId="0" borderId="4" xfId="3" applyNumberFormat="1" applyFont="1" applyFill="1" applyBorder="1" applyAlignment="1">
      <alignment vertical="center" wrapText="1"/>
    </xf>
    <xf numFmtId="4" fontId="4" fillId="0" borderId="5" xfId="3" applyNumberFormat="1" applyFont="1" applyFill="1" applyBorder="1" applyAlignment="1">
      <alignment horizontal="right" vertical="center"/>
    </xf>
    <xf numFmtId="4" fontId="10" fillId="0" borderId="5" xfId="3" applyNumberFormat="1" applyFont="1" applyFill="1" applyBorder="1" applyAlignment="1">
      <alignment horizontal="right" vertical="center"/>
    </xf>
    <xf numFmtId="0" fontId="10" fillId="0" borderId="4" xfId="3" applyFont="1" applyFill="1" applyBorder="1" applyAlignment="1">
      <alignment horizontal="center" vertical="center" wrapText="1"/>
    </xf>
    <xf numFmtId="0" fontId="4" fillId="0" borderId="4" xfId="3" applyFont="1" applyFill="1" applyBorder="1" applyAlignment="1">
      <alignment horizontal="center" vertical="center" wrapText="1"/>
    </xf>
    <xf numFmtId="4" fontId="10" fillId="0" borderId="1" xfId="3" applyNumberFormat="1" applyFont="1" applyFill="1" applyBorder="1" applyAlignment="1">
      <alignment horizontal="right" vertical="center"/>
    </xf>
    <xf numFmtId="0" fontId="5" fillId="0" borderId="4" xfId="0" applyFont="1" applyFill="1" applyBorder="1" applyAlignment="1">
      <alignment horizontal="center" vertical="center" wrapText="1"/>
    </xf>
    <xf numFmtId="1" fontId="5" fillId="0" borderId="4" xfId="0" applyNumberFormat="1" applyFont="1" applyFill="1" applyBorder="1" applyAlignment="1">
      <alignment vertical="top" wrapText="1" shrinkToFit="1"/>
    </xf>
    <xf numFmtId="0" fontId="10" fillId="0" borderId="4" xfId="0" applyFont="1" applyFill="1" applyBorder="1" applyAlignment="1">
      <alignment vertical="top" wrapText="1"/>
    </xf>
    <xf numFmtId="0" fontId="15" fillId="2" borderId="0" xfId="3" applyFont="1" applyFill="1" applyAlignment="1">
      <alignment wrapText="1"/>
    </xf>
    <xf numFmtId="0" fontId="5" fillId="8" borderId="4" xfId="0" applyFont="1" applyFill="1" applyBorder="1" applyAlignment="1">
      <alignment vertical="center" wrapText="1"/>
    </xf>
    <xf numFmtId="49" fontId="5" fillId="0" borderId="4" xfId="0" applyNumberFormat="1" applyFont="1" applyFill="1" applyBorder="1" applyAlignment="1">
      <alignment horizontal="center" vertical="center" wrapText="1"/>
    </xf>
    <xf numFmtId="4" fontId="12" fillId="0" borderId="7" xfId="3" applyNumberFormat="1" applyFont="1" applyFill="1" applyBorder="1" applyAlignment="1">
      <alignment horizontal="right" vertical="center"/>
    </xf>
    <xf numFmtId="3" fontId="4" fillId="0" borderId="10" xfId="3" applyNumberFormat="1" applyFont="1" applyBorder="1" applyAlignment="1">
      <alignment horizontal="center" vertical="center"/>
    </xf>
    <xf numFmtId="10" fontId="7" fillId="3" borderId="12" xfId="3" applyNumberFormat="1" applyFont="1" applyFill="1" applyBorder="1" applyAlignment="1">
      <alignment horizontal="right" vertical="center"/>
    </xf>
    <xf numFmtId="10" fontId="4" fillId="0" borderId="10" xfId="3" applyNumberFormat="1" applyFont="1" applyBorder="1" applyAlignment="1">
      <alignment horizontal="right" vertical="center"/>
    </xf>
    <xf numFmtId="10" fontId="4" fillId="0" borderId="13" xfId="3" applyNumberFormat="1" applyFont="1" applyBorder="1" applyAlignment="1">
      <alignment horizontal="right" vertical="center"/>
    </xf>
    <xf numFmtId="10" fontId="5" fillId="0" borderId="13" xfId="3" applyNumberFormat="1" applyFont="1" applyBorder="1" applyAlignment="1">
      <alignment horizontal="right" vertical="center"/>
    </xf>
    <xf numFmtId="10" fontId="5" fillId="4" borderId="10" xfId="3" applyNumberFormat="1" applyFont="1" applyFill="1" applyBorder="1" applyAlignment="1">
      <alignment horizontal="right" vertical="center"/>
    </xf>
    <xf numFmtId="10" fontId="10" fillId="0" borderId="10" xfId="3" applyNumberFormat="1" applyFont="1" applyBorder="1" applyAlignment="1">
      <alignment horizontal="right" vertical="center"/>
    </xf>
    <xf numFmtId="10" fontId="10" fillId="0" borderId="10" xfId="3" applyNumberFormat="1" applyFont="1" applyFill="1" applyBorder="1" applyAlignment="1">
      <alignment horizontal="right" vertical="center"/>
    </xf>
    <xf numFmtId="10" fontId="5" fillId="0" borderId="10" xfId="3" applyNumberFormat="1" applyFont="1" applyFill="1" applyBorder="1" applyAlignment="1">
      <alignment horizontal="right" vertical="center"/>
    </xf>
    <xf numFmtId="10" fontId="4" fillId="0" borderId="10" xfId="3" applyNumberFormat="1" applyFont="1" applyFill="1" applyBorder="1" applyAlignment="1">
      <alignment horizontal="right" vertical="center"/>
    </xf>
    <xf numFmtId="10" fontId="10" fillId="0" borderId="12" xfId="3" applyNumberFormat="1" applyFont="1" applyFill="1" applyBorder="1" applyAlignment="1">
      <alignment horizontal="right" vertical="center"/>
    </xf>
    <xf numFmtId="10" fontId="6" fillId="5" borderId="10" xfId="3" applyNumberFormat="1" applyFont="1" applyFill="1" applyBorder="1" applyAlignment="1">
      <alignment horizontal="right" vertical="center"/>
    </xf>
    <xf numFmtId="10" fontId="4" fillId="4" borderId="13" xfId="3" applyNumberFormat="1" applyFont="1" applyFill="1" applyBorder="1" applyAlignment="1">
      <alignment horizontal="right" vertical="center"/>
    </xf>
    <xf numFmtId="10" fontId="11" fillId="0" borderId="13" xfId="3" applyNumberFormat="1" applyFont="1" applyBorder="1" applyAlignment="1">
      <alignment horizontal="right" vertical="center"/>
    </xf>
    <xf numFmtId="10" fontId="6" fillId="5" borderId="13" xfId="3" applyNumberFormat="1" applyFont="1" applyFill="1" applyBorder="1" applyAlignment="1">
      <alignment horizontal="right" vertical="center"/>
    </xf>
    <xf numFmtId="10" fontId="12" fillId="0" borderId="13" xfId="3" applyNumberFormat="1" applyFont="1" applyFill="1" applyBorder="1" applyAlignment="1">
      <alignment horizontal="right" vertical="center"/>
    </xf>
    <xf numFmtId="10" fontId="6" fillId="0" borderId="13" xfId="3" applyNumberFormat="1" applyFont="1" applyFill="1" applyBorder="1" applyAlignment="1">
      <alignment horizontal="right" vertical="center"/>
    </xf>
    <xf numFmtId="10" fontId="4" fillId="0" borderId="9" xfId="3" applyNumberFormat="1" applyFont="1" applyFill="1" applyBorder="1" applyAlignment="1">
      <alignment horizontal="right" vertical="center"/>
    </xf>
    <xf numFmtId="10" fontId="5" fillId="5" borderId="13" xfId="3" applyNumberFormat="1" applyFont="1" applyFill="1" applyBorder="1" applyAlignment="1">
      <alignment horizontal="right" vertical="center"/>
    </xf>
    <xf numFmtId="10" fontId="4" fillId="0" borderId="13" xfId="3" applyNumberFormat="1" applyFont="1" applyFill="1" applyBorder="1" applyAlignment="1">
      <alignment horizontal="right" vertical="center"/>
    </xf>
    <xf numFmtId="10" fontId="4" fillId="0" borderId="9" xfId="3" applyNumberFormat="1" applyFont="1" applyBorder="1" applyAlignment="1">
      <alignment horizontal="right" vertical="center"/>
    </xf>
    <xf numFmtId="10" fontId="5" fillId="4" borderId="13" xfId="3" applyNumberFormat="1" applyFont="1" applyFill="1" applyBorder="1" applyAlignment="1">
      <alignment horizontal="right" vertical="center"/>
    </xf>
    <xf numFmtId="10" fontId="4" fillId="0" borderId="9" xfId="0" applyNumberFormat="1" applyFont="1" applyBorder="1" applyAlignment="1">
      <alignment horizontal="right" vertical="center"/>
    </xf>
    <xf numFmtId="10" fontId="5" fillId="0" borderId="12" xfId="3" applyNumberFormat="1" applyFont="1" applyBorder="1" applyAlignment="1">
      <alignment horizontal="right" vertical="center"/>
    </xf>
    <xf numFmtId="10" fontId="10" fillId="0" borderId="13" xfId="3" applyNumberFormat="1" applyFont="1" applyBorder="1" applyAlignment="1">
      <alignment horizontal="right" vertical="center"/>
    </xf>
    <xf numFmtId="10" fontId="5" fillId="0" borderId="13" xfId="3" applyNumberFormat="1" applyFont="1" applyFill="1" applyBorder="1" applyAlignment="1">
      <alignment horizontal="right" vertical="center"/>
    </xf>
    <xf numFmtId="10" fontId="10" fillId="0" borderId="13" xfId="3" applyNumberFormat="1" applyFont="1" applyFill="1" applyBorder="1" applyAlignment="1">
      <alignment horizontal="right" vertical="center"/>
    </xf>
    <xf numFmtId="10" fontId="11" fillId="0" borderId="10" xfId="0" applyNumberFormat="1" applyFont="1" applyBorder="1" applyAlignment="1">
      <alignment horizontal="right" vertical="center"/>
    </xf>
    <xf numFmtId="10" fontId="10" fillId="0" borderId="10" xfId="0" applyNumberFormat="1" applyFont="1" applyBorder="1" applyAlignment="1">
      <alignment horizontal="right" vertical="center"/>
    </xf>
    <xf numFmtId="10" fontId="10" fillId="0" borderId="10" xfId="0" applyNumberFormat="1" applyFont="1" applyFill="1" applyBorder="1" applyAlignment="1">
      <alignment horizontal="right" vertical="center"/>
    </xf>
    <xf numFmtId="10" fontId="5" fillId="0" borderId="10" xfId="0" applyNumberFormat="1" applyFont="1" applyFill="1" applyBorder="1" applyAlignment="1">
      <alignment horizontal="right" vertical="center"/>
    </xf>
    <xf numFmtId="10" fontId="4" fillId="0" borderId="10" xfId="0" applyNumberFormat="1" applyFont="1" applyFill="1" applyBorder="1" applyAlignment="1">
      <alignment horizontal="right" vertical="center"/>
    </xf>
    <xf numFmtId="10" fontId="11" fillId="0" borderId="10" xfId="0" applyNumberFormat="1" applyFont="1" applyFill="1" applyBorder="1" applyAlignment="1">
      <alignment horizontal="right" vertical="center"/>
    </xf>
    <xf numFmtId="10" fontId="4" fillId="0" borderId="10" xfId="0" applyNumberFormat="1" applyFont="1" applyBorder="1" applyAlignment="1">
      <alignment horizontal="right" vertical="center"/>
    </xf>
    <xf numFmtId="10" fontId="5" fillId="0" borderId="13" xfId="0" applyNumberFormat="1" applyFont="1" applyFill="1" applyBorder="1" applyAlignment="1">
      <alignment horizontal="right" vertical="center"/>
    </xf>
    <xf numFmtId="10" fontId="10" fillId="0" borderId="13" xfId="0" applyNumberFormat="1" applyFont="1" applyFill="1" applyBorder="1" applyAlignment="1">
      <alignment horizontal="right" vertical="center"/>
    </xf>
    <xf numFmtId="10" fontId="4" fillId="0" borderId="13" xfId="0" applyNumberFormat="1" applyFont="1" applyFill="1" applyBorder="1" applyAlignment="1">
      <alignment horizontal="right" vertical="center"/>
    </xf>
    <xf numFmtId="10" fontId="6" fillId="5" borderId="13" xfId="0" applyNumberFormat="1" applyFont="1" applyFill="1" applyBorder="1" applyAlignment="1">
      <alignment horizontal="right" vertical="center"/>
    </xf>
    <xf numFmtId="10" fontId="13" fillId="5" borderId="13" xfId="0" applyNumberFormat="1" applyFont="1" applyFill="1" applyBorder="1" applyAlignment="1">
      <alignment horizontal="right" vertical="center"/>
    </xf>
    <xf numFmtId="0" fontId="10" fillId="0" borderId="0" xfId="0" applyFont="1" applyFill="1" applyBorder="1" applyAlignment="1">
      <alignment vertical="center"/>
    </xf>
    <xf numFmtId="0" fontId="11" fillId="0" borderId="0" xfId="3" applyFont="1" applyFill="1" applyAlignment="1">
      <alignment vertical="center"/>
    </xf>
    <xf numFmtId="0" fontId="13" fillId="0" borderId="0" xfId="0" applyFont="1"/>
    <xf numFmtId="0" fontId="5" fillId="0" borderId="4" xfId="3" applyFont="1" applyBorder="1" applyAlignment="1">
      <alignment vertical="center" wrapText="1"/>
    </xf>
    <xf numFmtId="49" fontId="5" fillId="0" borderId="4" xfId="3" applyNumberFormat="1" applyFont="1" applyBorder="1" applyAlignment="1">
      <alignment horizontal="center" vertical="center"/>
    </xf>
    <xf numFmtId="10" fontId="10" fillId="0" borderId="0" xfId="0" applyNumberFormat="1" applyFont="1" applyBorder="1" applyAlignment="1">
      <alignment horizontal="right" vertical="center"/>
    </xf>
    <xf numFmtId="0" fontId="12" fillId="0" borderId="4" xfId="0" applyFont="1" applyFill="1" applyBorder="1"/>
    <xf numFmtId="0" fontId="5" fillId="0" borderId="4" xfId="3" applyFont="1" applyFill="1" applyBorder="1" applyAlignment="1">
      <alignment horizontal="center" vertical="center"/>
    </xf>
    <xf numFmtId="2" fontId="10" fillId="0" borderId="5" xfId="3" applyNumberFormat="1" applyFont="1" applyFill="1" applyBorder="1" applyAlignment="1">
      <alignment horizontal="center" vertical="center"/>
    </xf>
    <xf numFmtId="2" fontId="10" fillId="0" borderId="10" xfId="3" applyNumberFormat="1" applyFont="1" applyFill="1" applyBorder="1" applyAlignment="1">
      <alignment horizontal="center" vertical="center"/>
    </xf>
    <xf numFmtId="2" fontId="4" fillId="0" borderId="10" xfId="0" applyNumberFormat="1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2" fontId="4" fillId="0" borderId="10" xfId="3" applyNumberFormat="1" applyFont="1" applyFill="1" applyBorder="1" applyAlignment="1">
      <alignment horizontal="center" vertical="center"/>
    </xf>
    <xf numFmtId="2" fontId="10" fillId="0" borderId="10" xfId="0" applyNumberFormat="1" applyFont="1" applyFill="1" applyBorder="1" applyAlignment="1">
      <alignment horizontal="center" vertical="center"/>
    </xf>
    <xf numFmtId="2" fontId="4" fillId="0" borderId="5" xfId="3" applyNumberFormat="1" applyFont="1" applyFill="1" applyBorder="1" applyAlignment="1">
      <alignment horizontal="center" vertical="center"/>
    </xf>
    <xf numFmtId="2" fontId="5" fillId="0" borderId="10" xfId="3" applyNumberFormat="1" applyFont="1" applyFill="1" applyBorder="1" applyAlignment="1">
      <alignment horizontal="center" vertical="center"/>
    </xf>
    <xf numFmtId="2" fontId="5" fillId="0" borderId="5" xfId="3" applyNumberFormat="1" applyFont="1" applyFill="1" applyBorder="1" applyAlignment="1">
      <alignment horizontal="center" vertical="center"/>
    </xf>
    <xf numFmtId="4" fontId="4" fillId="0" borderId="0" xfId="3" applyNumberFormat="1" applyFont="1" applyBorder="1" applyAlignment="1">
      <alignment horizontal="right" vertical="center"/>
    </xf>
    <xf numFmtId="10" fontId="4" fillId="0" borderId="0" xfId="3" applyNumberFormat="1" applyFont="1" applyBorder="1" applyAlignment="1">
      <alignment horizontal="right" vertical="center"/>
    </xf>
    <xf numFmtId="0" fontId="12" fillId="0" borderId="0" xfId="0" applyFont="1" applyFill="1"/>
    <xf numFmtId="0" fontId="5" fillId="0" borderId="4" xfId="3" applyFont="1" applyFill="1" applyBorder="1" applyAlignment="1">
      <alignment horizontal="left" vertical="center" wrapText="1"/>
    </xf>
    <xf numFmtId="0" fontId="5" fillId="0" borderId="4" xfId="0" applyFont="1" applyBorder="1" applyAlignment="1">
      <alignment vertical="center" wrapText="1"/>
    </xf>
    <xf numFmtId="4" fontId="10" fillId="0" borderId="2" xfId="3" applyNumberFormat="1" applyFont="1" applyBorder="1" applyAlignment="1">
      <alignment horizontal="right" vertical="center"/>
    </xf>
    <xf numFmtId="0" fontId="5" fillId="0" borderId="4" xfId="3" applyFont="1" applyFill="1" applyBorder="1" applyAlignment="1">
      <alignment vertical="center" wrapText="1"/>
    </xf>
    <xf numFmtId="4" fontId="5" fillId="0" borderId="5" xfId="3" applyNumberFormat="1" applyFont="1" applyBorder="1" applyAlignment="1">
      <alignment horizontal="right" vertical="center"/>
    </xf>
    <xf numFmtId="10" fontId="5" fillId="0" borderId="10" xfId="3" applyNumberFormat="1" applyFont="1" applyBorder="1" applyAlignment="1">
      <alignment horizontal="right" vertical="center"/>
    </xf>
    <xf numFmtId="1" fontId="5" fillId="6" borderId="4" xfId="0" applyNumberFormat="1" applyFont="1" applyFill="1" applyBorder="1" applyAlignment="1">
      <alignment horizontal="left" vertical="top" wrapText="1" shrinkToFit="1"/>
    </xf>
    <xf numFmtId="1" fontId="5" fillId="6" borderId="4" xfId="0" applyNumberFormat="1" applyFont="1" applyFill="1" applyBorder="1" applyAlignment="1">
      <alignment horizontal="center" vertical="center" wrapText="1" shrinkToFit="1"/>
    </xf>
    <xf numFmtId="0" fontId="5" fillId="8" borderId="4" xfId="0" applyFont="1" applyFill="1" applyBorder="1" applyAlignment="1">
      <alignment vertical="top" wrapText="1"/>
    </xf>
    <xf numFmtId="49" fontId="10" fillId="0" borderId="1" xfId="0" applyNumberFormat="1" applyFont="1" applyFill="1" applyBorder="1" applyAlignment="1">
      <alignment horizontal="center" vertical="center"/>
    </xf>
    <xf numFmtId="1" fontId="4" fillId="0" borderId="4" xfId="0" applyNumberFormat="1" applyFont="1" applyFill="1" applyBorder="1" applyAlignment="1">
      <alignment vertical="top" wrapText="1" shrinkToFit="1"/>
    </xf>
    <xf numFmtId="3" fontId="4" fillId="0" borderId="4" xfId="3" applyNumberFormat="1" applyFont="1" applyBorder="1" applyAlignment="1">
      <alignment horizontal="center" vertical="center" wrapText="1"/>
    </xf>
    <xf numFmtId="4" fontId="7" fillId="3" borderId="4" xfId="3" applyNumberFormat="1" applyFont="1" applyFill="1" applyBorder="1" applyAlignment="1">
      <alignment horizontal="right" vertical="center" wrapText="1"/>
    </xf>
    <xf numFmtId="4" fontId="9" fillId="11" borderId="4" xfId="3" applyNumberFormat="1" applyFont="1" applyFill="1" applyBorder="1" applyAlignment="1">
      <alignment horizontal="right" vertical="center" wrapText="1"/>
    </xf>
    <xf numFmtId="4" fontId="6" fillId="7" borderId="4" xfId="3" applyNumberFormat="1" applyFont="1" applyFill="1" applyBorder="1" applyAlignment="1">
      <alignment horizontal="right" vertical="center" wrapText="1"/>
    </xf>
    <xf numFmtId="4" fontId="5" fillId="4" borderId="4" xfId="3" applyNumberFormat="1" applyFont="1" applyFill="1" applyBorder="1" applyAlignment="1">
      <alignment horizontal="right" vertical="center" wrapText="1"/>
    </xf>
    <xf numFmtId="4" fontId="10" fillId="0" borderId="4" xfId="3" applyNumberFormat="1" applyFont="1" applyFill="1" applyBorder="1" applyAlignment="1">
      <alignment horizontal="right" vertical="center" wrapText="1"/>
    </xf>
    <xf numFmtId="4" fontId="5" fillId="0" borderId="4" xfId="3" applyNumberFormat="1" applyFont="1" applyFill="1" applyBorder="1" applyAlignment="1">
      <alignment horizontal="right" vertical="center" wrapText="1"/>
    </xf>
    <xf numFmtId="4" fontId="4" fillId="0" borderId="4" xfId="3" applyNumberFormat="1" applyFont="1" applyFill="1" applyBorder="1" applyAlignment="1">
      <alignment horizontal="right" vertical="center" wrapText="1"/>
    </xf>
    <xf numFmtId="4" fontId="10" fillId="0" borderId="4" xfId="0" applyNumberFormat="1" applyFont="1" applyFill="1" applyBorder="1" applyAlignment="1">
      <alignment horizontal="right" vertical="center" wrapText="1"/>
    </xf>
    <xf numFmtId="4" fontId="5" fillId="0" borderId="4" xfId="0" applyNumberFormat="1" applyFont="1" applyFill="1" applyBorder="1" applyAlignment="1">
      <alignment horizontal="right" vertical="center" wrapText="1"/>
    </xf>
    <xf numFmtId="4" fontId="4" fillId="0" borderId="4" xfId="0" applyNumberFormat="1" applyFont="1" applyFill="1" applyBorder="1" applyAlignment="1">
      <alignment horizontal="right" vertical="center" wrapText="1"/>
    </xf>
    <xf numFmtId="4" fontId="5" fillId="8" borderId="4" xfId="0" applyNumberFormat="1" applyFont="1" applyFill="1" applyBorder="1" applyAlignment="1">
      <alignment horizontal="right" vertical="center" wrapText="1"/>
    </xf>
    <xf numFmtId="4" fontId="6" fillId="8" borderId="4" xfId="3" applyNumberFormat="1" applyFont="1" applyFill="1" applyBorder="1" applyAlignment="1">
      <alignment horizontal="right" vertical="center" wrapText="1"/>
    </xf>
    <xf numFmtId="4" fontId="5" fillId="7" borderId="4" xfId="3" applyNumberFormat="1" applyFont="1" applyFill="1" applyBorder="1" applyAlignment="1">
      <alignment horizontal="right" vertical="center" wrapText="1"/>
    </xf>
    <xf numFmtId="4" fontId="6" fillId="7" borderId="4" xfId="0" applyNumberFormat="1" applyFont="1" applyFill="1" applyBorder="1" applyAlignment="1">
      <alignment horizontal="right" vertical="center" wrapText="1"/>
    </xf>
    <xf numFmtId="4" fontId="5" fillId="4" borderId="4" xfId="0" applyNumberFormat="1" applyFont="1" applyFill="1" applyBorder="1" applyAlignment="1">
      <alignment horizontal="right" vertical="center" wrapText="1"/>
    </xf>
    <xf numFmtId="4" fontId="10" fillId="0" borderId="4" xfId="0" applyNumberFormat="1" applyFont="1" applyBorder="1" applyAlignment="1">
      <alignment horizontal="right" vertical="center" wrapText="1"/>
    </xf>
    <xf numFmtId="4" fontId="10" fillId="0" borderId="4" xfId="0" applyNumberFormat="1" applyFont="1" applyFill="1" applyBorder="1" applyAlignment="1">
      <alignment vertical="center" wrapText="1"/>
    </xf>
    <xf numFmtId="4" fontId="4" fillId="0" borderId="4" xfId="0" applyNumberFormat="1" applyFont="1" applyFill="1" applyBorder="1" applyAlignment="1">
      <alignment vertical="center" wrapText="1"/>
    </xf>
    <xf numFmtId="4" fontId="4" fillId="0" borderId="0" xfId="3" applyNumberFormat="1" applyFont="1" applyFill="1" applyBorder="1" applyAlignment="1">
      <alignment horizontal="right" wrapText="1"/>
    </xf>
    <xf numFmtId="4" fontId="4" fillId="0" borderId="0" xfId="3" applyNumberFormat="1" applyFont="1" applyAlignment="1">
      <alignment horizontal="right" wrapText="1"/>
    </xf>
    <xf numFmtId="4" fontId="4" fillId="0" borderId="4" xfId="0" applyNumberFormat="1" applyFont="1" applyBorder="1" applyAlignment="1">
      <alignment horizontal="right" vertical="center" wrapText="1"/>
    </xf>
    <xf numFmtId="0" fontId="4" fillId="0" borderId="6" xfId="3" applyFont="1" applyBorder="1" applyAlignment="1">
      <alignment vertical="center" wrapText="1"/>
    </xf>
    <xf numFmtId="49" fontId="4" fillId="0" borderId="13" xfId="3" applyNumberFormat="1" applyFont="1" applyFill="1" applyBorder="1" applyAlignment="1">
      <alignment horizontal="center" vertical="center"/>
    </xf>
    <xf numFmtId="49" fontId="5" fillId="0" borderId="13" xfId="3" applyNumberFormat="1" applyFont="1" applyFill="1" applyBorder="1" applyAlignment="1">
      <alignment horizontal="center" vertical="center"/>
    </xf>
    <xf numFmtId="4" fontId="11" fillId="0" borderId="7" xfId="3" applyNumberFormat="1" applyFont="1" applyFill="1" applyBorder="1" applyAlignment="1">
      <alignment horizontal="right" vertical="center"/>
    </xf>
    <xf numFmtId="10" fontId="11" fillId="0" borderId="13" xfId="3" applyNumberFormat="1" applyFont="1" applyFill="1" applyBorder="1" applyAlignment="1">
      <alignment horizontal="right" vertical="center"/>
    </xf>
    <xf numFmtId="0" fontId="5" fillId="0" borderId="4" xfId="3" applyNumberFormat="1" applyFont="1" applyFill="1" applyBorder="1" applyAlignment="1">
      <alignment vertical="center" wrapText="1"/>
    </xf>
    <xf numFmtId="4" fontId="10" fillId="0" borderId="0" xfId="0" applyNumberFormat="1" applyFont="1" applyFill="1" applyBorder="1" applyAlignment="1">
      <alignment horizontal="right" vertical="center"/>
    </xf>
    <xf numFmtId="10" fontId="10" fillId="0" borderId="0" xfId="0" applyNumberFormat="1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10" fontId="4" fillId="0" borderId="0" xfId="0" applyNumberFormat="1" applyFont="1" applyFill="1" applyBorder="1" applyAlignment="1">
      <alignment horizontal="right" vertical="center"/>
    </xf>
    <xf numFmtId="1" fontId="5" fillId="0" borderId="4" xfId="0" applyNumberFormat="1" applyFont="1" applyFill="1" applyBorder="1" applyAlignment="1">
      <alignment horizontal="left" vertical="top" wrapText="1" shrinkToFit="1"/>
    </xf>
    <xf numFmtId="0" fontId="10" fillId="0" borderId="4" xfId="0" applyFont="1" applyBorder="1" applyAlignment="1">
      <alignment wrapText="1"/>
    </xf>
    <xf numFmtId="49" fontId="5" fillId="0" borderId="1" xfId="3" applyNumberFormat="1" applyFont="1" applyFill="1" applyBorder="1" applyAlignment="1">
      <alignment horizontal="center" vertical="center"/>
    </xf>
    <xf numFmtId="2" fontId="10" fillId="0" borderId="4" xfId="3" applyNumberFormat="1" applyFont="1" applyFill="1" applyBorder="1" applyAlignment="1">
      <alignment horizontal="right" vertical="center"/>
    </xf>
    <xf numFmtId="4" fontId="4" fillId="0" borderId="14" xfId="3" applyNumberFormat="1" applyFont="1" applyBorder="1" applyAlignment="1">
      <alignment horizontal="right" vertical="center"/>
    </xf>
    <xf numFmtId="4" fontId="6" fillId="0" borderId="0" xfId="0" applyNumberFormat="1" applyFont="1" applyFill="1" applyBorder="1" applyAlignment="1">
      <alignment horizontal="right" vertical="center"/>
    </xf>
    <xf numFmtId="10" fontId="6" fillId="0" borderId="0" xfId="0" applyNumberFormat="1" applyFont="1" applyFill="1" applyBorder="1" applyAlignment="1">
      <alignment horizontal="right" vertical="center"/>
    </xf>
    <xf numFmtId="49" fontId="5" fillId="0" borderId="12" xfId="3" applyNumberFormat="1" applyFont="1" applyFill="1" applyBorder="1" applyAlignment="1">
      <alignment horizontal="center" vertical="center"/>
    </xf>
    <xf numFmtId="0" fontId="5" fillId="0" borderId="4" xfId="2" applyFont="1" applyFill="1" applyBorder="1" applyAlignment="1">
      <alignment vertical="center" wrapText="1"/>
    </xf>
    <xf numFmtId="0" fontId="10" fillId="0" borderId="4" xfId="2" applyFont="1" applyFill="1" applyBorder="1" applyAlignment="1">
      <alignment vertical="center" wrapText="1"/>
    </xf>
    <xf numFmtId="4" fontId="5" fillId="0" borderId="14" xfId="3" applyNumberFormat="1" applyFont="1" applyFill="1" applyBorder="1" applyAlignment="1">
      <alignment horizontal="right" vertical="center"/>
    </xf>
    <xf numFmtId="10" fontId="5" fillId="0" borderId="14" xfId="3" applyNumberFormat="1" applyFont="1" applyFill="1" applyBorder="1" applyAlignment="1">
      <alignment horizontal="right" vertical="center"/>
    </xf>
    <xf numFmtId="49" fontId="10" fillId="0" borderId="14" xfId="3" applyNumberFormat="1" applyFont="1" applyFill="1" applyBorder="1" applyAlignment="1">
      <alignment horizontal="center" vertical="center"/>
    </xf>
    <xf numFmtId="0" fontId="4" fillId="0" borderId="8" xfId="3" applyFont="1" applyFill="1" applyBorder="1" applyAlignment="1">
      <alignment vertical="center" wrapText="1"/>
    </xf>
    <xf numFmtId="0" fontId="4" fillId="0" borderId="6" xfId="3" applyFont="1" applyFill="1" applyBorder="1" applyAlignment="1">
      <alignment vertical="center" wrapText="1"/>
    </xf>
    <xf numFmtId="0" fontId="4" fillId="0" borderId="5" xfId="3" applyFont="1" applyFill="1" applyBorder="1" applyAlignment="1">
      <alignment horizontal="center" vertical="center"/>
    </xf>
    <xf numFmtId="0" fontId="10" fillId="0" borderId="6" xfId="3" applyFont="1" applyFill="1" applyBorder="1" applyAlignment="1">
      <alignment vertical="center" wrapText="1"/>
    </xf>
    <xf numFmtId="0" fontId="4" fillId="0" borderId="8" xfId="3" applyFont="1" applyBorder="1" applyAlignment="1">
      <alignment vertical="center" wrapText="1"/>
    </xf>
    <xf numFmtId="1" fontId="4" fillId="6" borderId="4" xfId="0" applyNumberFormat="1" applyFont="1" applyFill="1" applyBorder="1" applyAlignment="1">
      <alignment horizontal="left" vertical="top" wrapText="1" shrinkToFit="1"/>
    </xf>
    <xf numFmtId="0" fontId="5" fillId="0" borderId="4" xfId="3" applyFont="1" applyFill="1" applyBorder="1" applyAlignment="1">
      <alignment horizontal="center" vertical="center" wrapText="1"/>
    </xf>
    <xf numFmtId="4" fontId="4" fillId="0" borderId="11" xfId="3" applyNumberFormat="1" applyFont="1" applyBorder="1" applyAlignment="1">
      <alignment horizontal="right" vertical="center"/>
    </xf>
    <xf numFmtId="10" fontId="5" fillId="0" borderId="11" xfId="3" applyNumberFormat="1" applyFont="1" applyFill="1" applyBorder="1" applyAlignment="1">
      <alignment horizontal="right" vertical="center"/>
    </xf>
    <xf numFmtId="4" fontId="4" fillId="0" borderId="7" xfId="0" applyNumberFormat="1" applyFont="1" applyBorder="1" applyAlignment="1">
      <alignment horizontal="right" vertical="center"/>
    </xf>
    <xf numFmtId="10" fontId="4" fillId="0" borderId="13" xfId="0" applyNumberFormat="1" applyFont="1" applyBorder="1" applyAlignment="1">
      <alignment horizontal="right" vertical="center"/>
    </xf>
    <xf numFmtId="4" fontId="11" fillId="0" borderId="7" xfId="0" applyNumberFormat="1" applyFont="1" applyFill="1" applyBorder="1" applyAlignment="1">
      <alignment horizontal="right" vertical="center"/>
    </xf>
    <xf numFmtId="10" fontId="11" fillId="0" borderId="13" xfId="0" applyNumberFormat="1" applyFont="1" applyFill="1" applyBorder="1" applyAlignment="1">
      <alignment horizontal="right" vertical="center"/>
    </xf>
    <xf numFmtId="4" fontId="6" fillId="0" borderId="7" xfId="0" applyNumberFormat="1" applyFont="1" applyFill="1" applyBorder="1" applyAlignment="1">
      <alignment horizontal="right" vertical="center"/>
    </xf>
    <xf numFmtId="10" fontId="6" fillId="0" borderId="13" xfId="0" applyNumberFormat="1" applyFont="1" applyFill="1" applyBorder="1" applyAlignment="1">
      <alignment horizontal="right" vertical="center"/>
    </xf>
    <xf numFmtId="3" fontId="4" fillId="0" borderId="5" xfId="3" applyNumberFormat="1" applyFont="1" applyBorder="1" applyAlignment="1">
      <alignment horizontal="center" vertical="center"/>
    </xf>
    <xf numFmtId="4" fontId="7" fillId="3" borderId="1" xfId="3" applyNumberFormat="1" applyFont="1" applyFill="1" applyBorder="1" applyAlignment="1">
      <alignment horizontal="right" vertical="center"/>
    </xf>
    <xf numFmtId="4" fontId="6" fillId="7" borderId="5" xfId="3" applyNumberFormat="1" applyFont="1" applyFill="1" applyBorder="1" applyAlignment="1">
      <alignment horizontal="right" vertical="center"/>
    </xf>
    <xf numFmtId="0" fontId="4" fillId="0" borderId="15" xfId="3" applyFont="1" applyBorder="1" applyAlignment="1">
      <alignment horizontal="center" vertical="center" wrapText="1"/>
    </xf>
    <xf numFmtId="49" fontId="4" fillId="0" borderId="14" xfId="3" applyNumberFormat="1" applyFont="1" applyBorder="1" applyAlignment="1">
      <alignment horizontal="center" vertical="center"/>
    </xf>
    <xf numFmtId="49" fontId="4" fillId="3" borderId="15" xfId="3" applyNumberFormat="1" applyFont="1" applyFill="1" applyBorder="1" applyAlignment="1">
      <alignment horizontal="center" vertical="center"/>
    </xf>
    <xf numFmtId="49" fontId="6" fillId="5" borderId="14" xfId="3" applyNumberFormat="1" applyFont="1" applyFill="1" applyBorder="1" applyAlignment="1">
      <alignment horizontal="center" vertical="center"/>
    </xf>
    <xf numFmtId="49" fontId="12" fillId="0" borderId="3" xfId="3" applyNumberFormat="1" applyFont="1" applyBorder="1" applyAlignment="1">
      <alignment horizontal="center" vertical="center" textRotation="90" wrapText="1"/>
    </xf>
    <xf numFmtId="4" fontId="4" fillId="0" borderId="0" xfId="0" applyNumberFormat="1" applyFont="1" applyFill="1" applyBorder="1" applyAlignment="1">
      <alignment horizontal="right" vertical="center" wrapText="1"/>
    </xf>
    <xf numFmtId="4" fontId="10" fillId="0" borderId="0" xfId="0" applyNumberFormat="1" applyFont="1" applyFill="1" applyBorder="1" applyAlignment="1">
      <alignment horizontal="right" vertical="center" wrapText="1"/>
    </xf>
    <xf numFmtId="0" fontId="10" fillId="0" borderId="0" xfId="0" applyFont="1" applyBorder="1" applyAlignment="1">
      <alignment vertical="center"/>
    </xf>
    <xf numFmtId="49" fontId="5" fillId="4" borderId="10" xfId="3" applyNumberFormat="1" applyFont="1" applyFill="1" applyBorder="1" applyAlignment="1">
      <alignment vertical="center"/>
    </xf>
    <xf numFmtId="49" fontId="5" fillId="4" borderId="5" xfId="3" applyNumberFormat="1" applyFont="1" applyFill="1" applyBorder="1" applyAlignment="1">
      <alignment vertical="center"/>
    </xf>
    <xf numFmtId="1" fontId="4" fillId="0" borderId="4" xfId="0" applyNumberFormat="1" applyFont="1" applyFill="1" applyBorder="1" applyAlignment="1">
      <alignment horizontal="left" vertical="top" wrapText="1" shrinkToFit="1"/>
    </xf>
    <xf numFmtId="10" fontId="4" fillId="0" borderId="11" xfId="3" applyNumberFormat="1" applyFont="1" applyFill="1" applyBorder="1" applyAlignment="1">
      <alignment horizontal="right" vertical="center"/>
    </xf>
    <xf numFmtId="0" fontId="6" fillId="8" borderId="4" xfId="3" applyFont="1" applyFill="1" applyBorder="1" applyAlignment="1">
      <alignment vertical="center" wrapText="1" shrinkToFit="1"/>
    </xf>
    <xf numFmtId="0" fontId="4" fillId="0" borderId="0" xfId="3" applyFont="1" applyBorder="1" applyAlignment="1">
      <alignment wrapText="1"/>
    </xf>
    <xf numFmtId="4" fontId="4" fillId="0" borderId="0" xfId="3" applyNumberFormat="1" applyFont="1" applyAlignment="1">
      <alignment wrapText="1"/>
    </xf>
    <xf numFmtId="0" fontId="4" fillId="0" borderId="0" xfId="3" applyFont="1" applyAlignment="1">
      <alignment wrapText="1"/>
    </xf>
    <xf numFmtId="0" fontId="4" fillId="0" borderId="2" xfId="3" applyFont="1" applyFill="1" applyBorder="1" applyAlignment="1">
      <alignment horizontal="right" vertical="center"/>
    </xf>
    <xf numFmtId="4" fontId="5" fillId="7" borderId="4" xfId="3" applyNumberFormat="1" applyFont="1" applyFill="1" applyBorder="1" applyAlignment="1">
      <alignment horizontal="right" vertical="center"/>
    </xf>
    <xf numFmtId="10" fontId="5" fillId="4" borderId="3" xfId="3" applyNumberFormat="1" applyFont="1" applyFill="1" applyBorder="1" applyAlignment="1">
      <alignment horizontal="right" vertical="center"/>
    </xf>
    <xf numFmtId="49" fontId="6" fillId="5" borderId="16" xfId="3" applyNumberFormat="1" applyFont="1" applyFill="1" applyBorder="1" applyAlignment="1">
      <alignment horizontal="center" vertical="center"/>
    </xf>
    <xf numFmtId="4" fontId="6" fillId="5" borderId="16" xfId="3" applyNumberFormat="1" applyFont="1" applyFill="1" applyBorder="1" applyAlignment="1">
      <alignment horizontal="right" vertical="center"/>
    </xf>
    <xf numFmtId="10" fontId="6" fillId="5" borderId="17" xfId="3" applyNumberFormat="1" applyFont="1" applyFill="1" applyBorder="1" applyAlignment="1">
      <alignment horizontal="right" vertical="center"/>
    </xf>
    <xf numFmtId="49" fontId="5" fillId="4" borderId="16" xfId="3" applyNumberFormat="1" applyFont="1" applyFill="1" applyBorder="1" applyAlignment="1">
      <alignment horizontal="center" vertical="center"/>
    </xf>
    <xf numFmtId="49" fontId="6" fillId="5" borderId="17" xfId="3" applyNumberFormat="1" applyFont="1" applyFill="1" applyBorder="1" applyAlignment="1">
      <alignment horizontal="center" vertical="center"/>
    </xf>
    <xf numFmtId="49" fontId="6" fillId="5" borderId="16" xfId="0" applyNumberFormat="1" applyFont="1" applyFill="1" applyBorder="1" applyAlignment="1">
      <alignment horizontal="center" vertical="center"/>
    </xf>
    <xf numFmtId="49" fontId="6" fillId="5" borderId="17" xfId="0" applyNumberFormat="1" applyFont="1" applyFill="1" applyBorder="1" applyAlignment="1">
      <alignment horizontal="center" vertical="center"/>
    </xf>
    <xf numFmtId="4" fontId="4" fillId="0" borderId="4" xfId="0" applyNumberFormat="1" applyFont="1" applyBorder="1" applyAlignment="1">
      <alignment horizontal="right" vertical="center"/>
    </xf>
    <xf numFmtId="10" fontId="10" fillId="0" borderId="0" xfId="0" applyNumberFormat="1" applyFont="1" applyAlignment="1">
      <alignment vertical="center"/>
    </xf>
    <xf numFmtId="49" fontId="6" fillId="7" borderId="5" xfId="0" applyNumberFormat="1" applyFont="1" applyFill="1" applyBorder="1" applyAlignment="1">
      <alignment horizontal="center" vertical="center"/>
    </xf>
    <xf numFmtId="4" fontId="6" fillId="7" borderId="4" xfId="0" applyNumberFormat="1" applyFont="1" applyFill="1" applyBorder="1" applyAlignment="1">
      <alignment horizontal="right" vertical="center"/>
    </xf>
    <xf numFmtId="10" fontId="10" fillId="0" borderId="4" xfId="0" applyNumberFormat="1" applyFont="1" applyBorder="1" applyAlignment="1">
      <alignment horizontal="right" vertical="center"/>
    </xf>
    <xf numFmtId="10" fontId="6" fillId="5" borderId="3" xfId="0" applyNumberFormat="1" applyFont="1" applyFill="1" applyBorder="1" applyAlignment="1">
      <alignment horizontal="right" vertical="center"/>
    </xf>
    <xf numFmtId="0" fontId="6" fillId="5" borderId="16" xfId="0" applyFont="1" applyFill="1" applyBorder="1" applyAlignment="1">
      <alignment vertical="center"/>
    </xf>
    <xf numFmtId="10" fontId="4" fillId="0" borderId="0" xfId="3" applyNumberFormat="1" applyFont="1" applyFill="1"/>
    <xf numFmtId="0" fontId="4" fillId="7" borderId="10" xfId="3" applyFont="1" applyFill="1" applyBorder="1" applyAlignment="1">
      <alignment vertical="center"/>
    </xf>
    <xf numFmtId="0" fontId="4" fillId="7" borderId="5" xfId="3" applyFont="1" applyFill="1" applyBorder="1" applyAlignment="1">
      <alignment vertical="center"/>
    </xf>
    <xf numFmtId="49" fontId="16" fillId="11" borderId="10" xfId="3" applyNumberFormat="1" applyFont="1" applyFill="1" applyBorder="1" applyAlignment="1">
      <alignment vertical="center"/>
    </xf>
    <xf numFmtId="49" fontId="16" fillId="11" borderId="5" xfId="3" applyNumberFormat="1" applyFont="1" applyFill="1" applyBorder="1" applyAlignment="1">
      <alignment vertical="center"/>
    </xf>
    <xf numFmtId="0" fontId="4" fillId="3" borderId="10" xfId="3" applyFont="1" applyFill="1" applyBorder="1" applyAlignment="1">
      <alignment vertical="center"/>
    </xf>
    <xf numFmtId="0" fontId="4" fillId="3" borderId="5" xfId="3" applyFont="1" applyFill="1" applyBorder="1" applyAlignment="1">
      <alignment vertical="center"/>
    </xf>
    <xf numFmtId="4" fontId="5" fillId="4" borderId="4" xfId="1" applyNumberFormat="1" applyFont="1" applyFill="1" applyBorder="1" applyAlignment="1">
      <alignment horizontal="right" vertical="center" wrapText="1"/>
    </xf>
    <xf numFmtId="0" fontId="4" fillId="0" borderId="4" xfId="0" applyFont="1" applyBorder="1" applyAlignment="1">
      <alignment wrapText="1"/>
    </xf>
    <xf numFmtId="4" fontId="5" fillId="0" borderId="4" xfId="3" applyNumberFormat="1" applyFont="1" applyBorder="1" applyAlignment="1">
      <alignment horizontal="right" vertical="center" wrapText="1"/>
    </xf>
    <xf numFmtId="0" fontId="4" fillId="0" borderId="4" xfId="0" applyFont="1" applyBorder="1" applyAlignment="1">
      <alignment horizontal="justify" vertical="top" wrapText="1"/>
    </xf>
    <xf numFmtId="4" fontId="5" fillId="8" borderId="4" xfId="3" applyNumberFormat="1" applyFont="1" applyFill="1" applyBorder="1" applyAlignment="1">
      <alignment horizontal="right" vertical="center" wrapText="1"/>
    </xf>
    <xf numFmtId="4" fontId="4" fillId="0" borderId="4" xfId="3" applyNumberFormat="1" applyFont="1" applyBorder="1" applyAlignment="1">
      <alignment horizontal="right" vertical="center" wrapText="1"/>
    </xf>
    <xf numFmtId="0" fontId="4" fillId="0" borderId="4" xfId="0" applyFont="1" applyBorder="1"/>
    <xf numFmtId="0" fontId="5" fillId="0" borderId="4" xfId="0" applyFont="1" applyFill="1" applyBorder="1" applyAlignment="1">
      <alignment horizontal="left" vertical="top" wrapText="1"/>
    </xf>
    <xf numFmtId="4" fontId="5" fillId="0" borderId="4" xfId="1" applyNumberFormat="1" applyFont="1" applyFill="1" applyBorder="1" applyAlignment="1">
      <alignment horizontal="right" vertical="center" wrapText="1"/>
    </xf>
    <xf numFmtId="0" fontId="4" fillId="0" borderId="4" xfId="0" applyFont="1" applyFill="1" applyBorder="1" applyAlignment="1">
      <alignment horizontal="justify" vertical="top" wrapText="1"/>
    </xf>
    <xf numFmtId="4" fontId="10" fillId="0" borderId="4" xfId="3" applyNumberFormat="1" applyFont="1" applyBorder="1" applyAlignment="1">
      <alignment horizontal="right" vertical="center" wrapText="1"/>
    </xf>
    <xf numFmtId="4" fontId="10" fillId="0" borderId="4" xfId="3" applyNumberFormat="1" applyFont="1" applyFill="1" applyBorder="1" applyAlignment="1">
      <alignment vertical="center" wrapText="1"/>
    </xf>
    <xf numFmtId="4" fontId="4" fillId="0" borderId="4" xfId="3" applyNumberFormat="1" applyFont="1" applyFill="1" applyBorder="1" applyAlignment="1">
      <alignment vertical="center" wrapText="1"/>
    </xf>
    <xf numFmtId="4" fontId="6" fillId="11" borderId="4" xfId="3" applyNumberFormat="1" applyFont="1" applyFill="1" applyBorder="1" applyAlignment="1">
      <alignment horizontal="right" vertical="center" wrapText="1"/>
    </xf>
    <xf numFmtId="4" fontId="6" fillId="3" borderId="4" xfId="3" applyNumberFormat="1" applyFont="1" applyFill="1" applyBorder="1" applyAlignment="1">
      <alignment horizontal="right" vertical="center" wrapText="1"/>
    </xf>
    <xf numFmtId="0" fontId="10" fillId="0" borderId="5" xfId="3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left" vertical="center" wrapText="1"/>
    </xf>
    <xf numFmtId="0" fontId="10" fillId="0" borderId="5" xfId="3" applyFont="1" applyFill="1" applyBorder="1" applyAlignment="1">
      <alignment horizontal="center" vertical="center" wrapText="1"/>
    </xf>
    <xf numFmtId="0" fontId="4" fillId="0" borderId="5" xfId="3" applyFont="1" applyFill="1" applyBorder="1" applyAlignment="1">
      <alignment horizontal="center" vertical="center" wrapText="1"/>
    </xf>
    <xf numFmtId="10" fontId="5" fillId="0" borderId="9" xfId="3" applyNumberFormat="1" applyFont="1" applyFill="1" applyBorder="1" applyAlignment="1">
      <alignment horizontal="right" vertical="center"/>
    </xf>
    <xf numFmtId="0" fontId="10" fillId="0" borderId="4" xfId="0" applyFont="1" applyBorder="1" applyAlignment="1">
      <alignment horizontal="center" vertical="center" wrapText="1"/>
    </xf>
    <xf numFmtId="49" fontId="4" fillId="0" borderId="0" xfId="3" applyNumberFormat="1" applyFont="1" applyAlignment="1">
      <alignment horizontal="center"/>
    </xf>
    <xf numFmtId="49" fontId="11" fillId="0" borderId="4" xfId="3" applyNumberFormat="1" applyFont="1" applyFill="1" applyBorder="1" applyAlignment="1">
      <alignment horizontal="center" vertical="center"/>
    </xf>
    <xf numFmtId="49" fontId="4" fillId="8" borderId="4" xfId="3" applyNumberFormat="1" applyFont="1" applyFill="1" applyBorder="1" applyAlignment="1">
      <alignment horizontal="center" vertical="center"/>
    </xf>
    <xf numFmtId="49" fontId="4" fillId="8" borderId="4" xfId="0" applyNumberFormat="1" applyFont="1" applyFill="1" applyBorder="1" applyAlignment="1">
      <alignment horizontal="center" vertical="center"/>
    </xf>
    <xf numFmtId="49" fontId="6" fillId="0" borderId="4" xfId="3" applyNumberFormat="1" applyFont="1" applyFill="1" applyBorder="1" applyAlignment="1">
      <alignment horizontal="center" vertical="center"/>
    </xf>
    <xf numFmtId="49" fontId="13" fillId="0" borderId="4" xfId="3" applyNumberFormat="1" applyFont="1" applyFill="1" applyBorder="1" applyAlignment="1">
      <alignment horizontal="center" vertical="center"/>
    </xf>
    <xf numFmtId="4" fontId="10" fillId="9" borderId="5" xfId="0" applyNumberFormat="1" applyFont="1" applyFill="1" applyBorder="1" applyAlignment="1">
      <alignment horizontal="right" vertical="center"/>
    </xf>
    <xf numFmtId="0" fontId="12" fillId="0" borderId="0" xfId="3" applyFont="1" applyFill="1" applyBorder="1" applyAlignment="1">
      <alignment horizontal="left"/>
    </xf>
    <xf numFmtId="0" fontId="10" fillId="0" borderId="9" xfId="0" applyFont="1" applyBorder="1"/>
    <xf numFmtId="0" fontId="10" fillId="0" borderId="9" xfId="0" applyFont="1" applyBorder="1" applyAlignment="1">
      <alignment wrapText="1"/>
    </xf>
    <xf numFmtId="0" fontId="4" fillId="0" borderId="9" xfId="0" applyFont="1" applyBorder="1" applyAlignment="1">
      <alignment wrapText="1"/>
    </xf>
    <xf numFmtId="0" fontId="6" fillId="5" borderId="17" xfId="3" applyFont="1" applyFill="1" applyBorder="1" applyAlignment="1">
      <alignment horizontal="center" vertical="center" wrapText="1"/>
    </xf>
    <xf numFmtId="4" fontId="6" fillId="5" borderId="17" xfId="3" applyNumberFormat="1" applyFont="1" applyFill="1" applyBorder="1" applyAlignment="1">
      <alignment vertical="center"/>
    </xf>
    <xf numFmtId="0" fontId="4" fillId="0" borderId="9" xfId="0" applyFont="1" applyFill="1" applyBorder="1" applyAlignment="1">
      <alignment wrapText="1"/>
    </xf>
    <xf numFmtId="0" fontId="10" fillId="0" borderId="4" xfId="0" applyFont="1" applyBorder="1" applyAlignment="1">
      <alignment horizontal="left" vertical="top" wrapText="1"/>
    </xf>
    <xf numFmtId="0" fontId="10" fillId="0" borderId="4" xfId="0" applyFont="1" applyFill="1" applyBorder="1" applyAlignment="1">
      <alignment wrapText="1"/>
    </xf>
    <xf numFmtId="0" fontId="5" fillId="0" borderId="9" xfId="0" applyFont="1" applyFill="1" applyBorder="1" applyAlignment="1">
      <alignment horizontal="left" vertical="top" wrapText="1"/>
    </xf>
    <xf numFmtId="0" fontId="4" fillId="0" borderId="9" xfId="0" applyFont="1" applyBorder="1"/>
    <xf numFmtId="4" fontId="6" fillId="5" borderId="17" xfId="0" applyNumberFormat="1" applyFont="1" applyFill="1" applyBorder="1" applyAlignment="1">
      <alignment horizontal="right" vertical="center"/>
    </xf>
    <xf numFmtId="0" fontId="6" fillId="5" borderId="17" xfId="0" applyFont="1" applyFill="1" applyBorder="1" applyAlignment="1">
      <alignment horizontal="center" vertical="center" wrapText="1"/>
    </xf>
    <xf numFmtId="4" fontId="6" fillId="5" borderId="19" xfId="0" applyNumberFormat="1" applyFont="1" applyFill="1" applyBorder="1" applyAlignment="1">
      <alignment horizontal="right" vertical="center"/>
    </xf>
    <xf numFmtId="0" fontId="4" fillId="3" borderId="20" xfId="3" applyFont="1" applyFill="1" applyBorder="1" applyAlignment="1">
      <alignment vertical="center"/>
    </xf>
    <xf numFmtId="0" fontId="4" fillId="3" borderId="21" xfId="3" applyFont="1" applyFill="1" applyBorder="1" applyAlignment="1">
      <alignment vertical="center"/>
    </xf>
    <xf numFmtId="49" fontId="4" fillId="3" borderId="21" xfId="3" applyNumberFormat="1" applyFont="1" applyFill="1" applyBorder="1" applyAlignment="1">
      <alignment vertical="center"/>
    </xf>
    <xf numFmtId="0" fontId="4" fillId="3" borderId="11" xfId="3" applyFont="1" applyFill="1" applyBorder="1" applyAlignment="1">
      <alignment vertical="center"/>
    </xf>
    <xf numFmtId="49" fontId="4" fillId="3" borderId="21" xfId="3" applyNumberFormat="1" applyFont="1" applyFill="1" applyBorder="1" applyAlignment="1">
      <alignment horizontal="center" vertical="center"/>
    </xf>
    <xf numFmtId="4" fontId="6" fillId="3" borderId="22" xfId="3" applyNumberFormat="1" applyFont="1" applyFill="1" applyBorder="1" applyAlignment="1">
      <alignment horizontal="right" vertical="center"/>
    </xf>
    <xf numFmtId="0" fontId="4" fillId="0" borderId="9" xfId="0" applyFont="1" applyFill="1" applyBorder="1"/>
    <xf numFmtId="49" fontId="4" fillId="12" borderId="5" xfId="0" applyNumberFormat="1" applyFont="1" applyFill="1" applyBorder="1" applyAlignment="1">
      <alignment horizontal="center" vertical="center"/>
    </xf>
    <xf numFmtId="49" fontId="10" fillId="12" borderId="5" xfId="0" applyNumberFormat="1" applyFont="1" applyFill="1" applyBorder="1" applyAlignment="1">
      <alignment horizontal="center" vertical="center"/>
    </xf>
    <xf numFmtId="4" fontId="4" fillId="12" borderId="4" xfId="0" applyNumberFormat="1" applyFont="1" applyFill="1" applyBorder="1" applyAlignment="1">
      <alignment horizontal="right" vertical="center" wrapText="1"/>
    </xf>
    <xf numFmtId="0" fontId="10" fillId="0" borderId="0" xfId="3" applyFont="1" applyBorder="1"/>
    <xf numFmtId="4" fontId="5" fillId="4" borderId="4" xfId="0" applyNumberFormat="1" applyFont="1" applyFill="1" applyBorder="1" applyAlignment="1">
      <alignment horizontal="right" vertical="center"/>
    </xf>
    <xf numFmtId="0" fontId="10" fillId="0" borderId="9" xfId="0" applyFont="1" applyFill="1" applyBorder="1" applyAlignment="1">
      <alignment wrapText="1"/>
    </xf>
    <xf numFmtId="0" fontId="4" fillId="0" borderId="0" xfId="0" applyFont="1" applyFill="1" applyBorder="1" applyAlignment="1">
      <alignment vertical="top" wrapText="1"/>
    </xf>
    <xf numFmtId="4" fontId="5" fillId="4" borderId="7" xfId="3" applyNumberFormat="1" applyFont="1" applyFill="1" applyBorder="1" applyAlignment="1">
      <alignment horizontal="right" vertical="center" wrapText="1"/>
    </xf>
    <xf numFmtId="0" fontId="13" fillId="0" borderId="4" xfId="3" applyFont="1" applyFill="1" applyBorder="1" applyAlignment="1">
      <alignment vertical="center" wrapText="1"/>
    </xf>
    <xf numFmtId="0" fontId="12" fillId="0" borderId="4" xfId="3" applyFont="1" applyFill="1" applyBorder="1" applyAlignment="1">
      <alignment vertical="center" wrapText="1"/>
    </xf>
    <xf numFmtId="4" fontId="6" fillId="5" borderId="0" xfId="0" applyNumberFormat="1" applyFont="1" applyFill="1" applyBorder="1" applyAlignment="1">
      <alignment horizontal="right" vertical="center"/>
    </xf>
    <xf numFmtId="49" fontId="11" fillId="0" borderId="10" xfId="0" applyNumberFormat="1" applyFont="1" applyFill="1" applyBorder="1" applyAlignment="1">
      <alignment horizontal="center" vertical="center"/>
    </xf>
    <xf numFmtId="49" fontId="11" fillId="0" borderId="5" xfId="0" applyNumberFormat="1" applyFont="1" applyFill="1" applyBorder="1" applyAlignment="1">
      <alignment horizontal="center" vertical="center"/>
    </xf>
    <xf numFmtId="0" fontId="11" fillId="0" borderId="4" xfId="0" applyFont="1" applyBorder="1" applyAlignment="1">
      <alignment wrapText="1"/>
    </xf>
    <xf numFmtId="0" fontId="4" fillId="0" borderId="0" xfId="0" applyFont="1"/>
    <xf numFmtId="0" fontId="10" fillId="0" borderId="4" xfId="0" applyFont="1" applyFill="1" applyBorder="1" applyAlignment="1">
      <alignment horizontal="left" vertical="top" wrapText="1"/>
    </xf>
    <xf numFmtId="0" fontId="4" fillId="0" borderId="4" xfId="0" applyFont="1" applyFill="1" applyBorder="1" applyAlignment="1">
      <alignment wrapText="1"/>
    </xf>
    <xf numFmtId="0" fontId="11" fillId="0" borderId="4" xfId="3" applyNumberFormat="1" applyFont="1" applyFill="1" applyBorder="1" applyAlignment="1">
      <alignment vertical="center" wrapText="1"/>
    </xf>
    <xf numFmtId="4" fontId="11" fillId="0" borderId="4" xfId="3" applyNumberFormat="1" applyFont="1" applyFill="1" applyBorder="1" applyAlignment="1">
      <alignment horizontal="right" vertical="center" wrapText="1"/>
    </xf>
    <xf numFmtId="0" fontId="4" fillId="0" borderId="0" xfId="3" applyFont="1" applyFill="1" applyAlignment="1">
      <alignment horizontal="right" wrapText="1"/>
    </xf>
    <xf numFmtId="0" fontId="4" fillId="2" borderId="0" xfId="3" applyFont="1" applyFill="1" applyBorder="1" applyAlignment="1">
      <alignment wrapText="1"/>
    </xf>
    <xf numFmtId="10" fontId="13" fillId="0" borderId="13" xfId="0" applyNumberFormat="1" applyFont="1" applyFill="1" applyBorder="1" applyAlignment="1">
      <alignment horizontal="left" vertical="center"/>
    </xf>
    <xf numFmtId="0" fontId="10" fillId="0" borderId="0" xfId="0" applyFont="1" applyFill="1" applyAlignment="1">
      <alignment horizontal="left" vertical="center"/>
    </xf>
    <xf numFmtId="4" fontId="13" fillId="0" borderId="7" xfId="0" applyNumberFormat="1" applyFont="1" applyFill="1" applyBorder="1" applyAlignment="1">
      <alignment horizontal="left" vertical="center"/>
    </xf>
    <xf numFmtId="10" fontId="6" fillId="0" borderId="11" xfId="0" applyNumberFormat="1" applyFont="1" applyFill="1" applyBorder="1" applyAlignment="1">
      <alignment horizontal="right" vertical="center"/>
    </xf>
    <xf numFmtId="4" fontId="5" fillId="0" borderId="7" xfId="3" applyNumberFormat="1" applyFont="1" applyFill="1" applyBorder="1" applyAlignment="1">
      <alignment horizontal="right" vertical="center" wrapText="1"/>
    </xf>
    <xf numFmtId="4" fontId="4" fillId="0" borderId="11" xfId="3" applyNumberFormat="1" applyFont="1" applyFill="1" applyBorder="1" applyAlignment="1">
      <alignment horizontal="right" vertical="center"/>
    </xf>
    <xf numFmtId="10" fontId="4" fillId="0" borderId="0" xfId="3" applyNumberFormat="1" applyFont="1" applyFill="1" applyBorder="1" applyAlignment="1">
      <alignment horizontal="right" vertical="center"/>
    </xf>
    <xf numFmtId="4" fontId="4" fillId="12" borderId="4" xfId="3" applyNumberFormat="1" applyFont="1" applyFill="1" applyBorder="1" applyAlignment="1">
      <alignment horizontal="right" vertical="center" wrapText="1"/>
    </xf>
    <xf numFmtId="0" fontId="11" fillId="0" borderId="0" xfId="3" applyFont="1" applyBorder="1"/>
    <xf numFmtId="0" fontId="10" fillId="0" borderId="9" xfId="0" applyFont="1" applyBorder="1" applyAlignment="1">
      <alignment vertical="center" wrapText="1"/>
    </xf>
    <xf numFmtId="0" fontId="10" fillId="0" borderId="6" xfId="3" applyFont="1" applyBorder="1" applyAlignment="1">
      <alignment vertical="center" wrapText="1"/>
    </xf>
    <xf numFmtId="0" fontId="4" fillId="0" borderId="4" xfId="2" applyFont="1" applyFill="1" applyBorder="1" applyAlignment="1">
      <alignment vertical="center" wrapText="1"/>
    </xf>
    <xf numFmtId="4" fontId="11" fillId="0" borderId="4" xfId="0" applyNumberFormat="1" applyFont="1" applyFill="1" applyBorder="1" applyAlignment="1">
      <alignment horizontal="right" vertical="center" wrapText="1"/>
    </xf>
    <xf numFmtId="0" fontId="11" fillId="0" borderId="4" xfId="3" applyFont="1" applyFill="1" applyBorder="1" applyAlignment="1">
      <alignment vertical="center" wrapText="1"/>
    </xf>
    <xf numFmtId="0" fontId="5" fillId="0" borderId="4" xfId="3" applyFont="1" applyBorder="1" applyAlignment="1">
      <alignment horizontal="center" vertical="center" wrapText="1"/>
    </xf>
    <xf numFmtId="0" fontId="4" fillId="0" borderId="4" xfId="3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8" xfId="3" applyFont="1" applyFill="1" applyBorder="1" applyAlignment="1">
      <alignment horizontal="left" vertical="center" wrapText="1"/>
    </xf>
    <xf numFmtId="0" fontId="10" fillId="0" borderId="4" xfId="3" applyNumberFormat="1" applyFont="1" applyFill="1" applyBorder="1" applyAlignment="1">
      <alignment horizontal="left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left" vertical="center" wrapText="1"/>
    </xf>
    <xf numFmtId="0" fontId="10" fillId="0" borderId="4" xfId="0" applyNumberFormat="1" applyFont="1" applyFill="1" applyBorder="1" applyAlignment="1">
      <alignment vertical="top" wrapText="1"/>
    </xf>
    <xf numFmtId="166" fontId="10" fillId="0" borderId="4" xfId="1" applyFont="1" applyFill="1" applyBorder="1" applyAlignment="1">
      <alignment vertical="center" wrapText="1"/>
    </xf>
    <xf numFmtId="166" fontId="10" fillId="0" borderId="4" xfId="1" applyFont="1" applyFill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 vertical="center" wrapText="1"/>
    </xf>
    <xf numFmtId="166" fontId="5" fillId="0" borderId="4" xfId="1" applyFont="1" applyFill="1" applyBorder="1" applyAlignment="1">
      <alignment horizontal="center" vertical="center"/>
    </xf>
    <xf numFmtId="0" fontId="5" fillId="0" borderId="9" xfId="0" applyFont="1" applyBorder="1" applyAlignment="1">
      <alignment wrapText="1"/>
    </xf>
    <xf numFmtId="49" fontId="4" fillId="0" borderId="4" xfId="0" applyNumberFormat="1" applyFont="1" applyFill="1" applyBorder="1" applyAlignment="1">
      <alignment horizontal="center" vertical="center" wrapText="1"/>
    </xf>
    <xf numFmtId="0" fontId="5" fillId="0" borderId="4" xfId="2" applyFont="1" applyFill="1" applyBorder="1" applyAlignment="1">
      <alignment horizontal="left" vertical="center" wrapText="1"/>
    </xf>
    <xf numFmtId="0" fontId="10" fillId="0" borderId="4" xfId="0" applyFont="1" applyBorder="1" applyAlignment="1">
      <alignment wrapText="1" shrinkToFit="1"/>
    </xf>
    <xf numFmtId="0" fontId="4" fillId="0" borderId="9" xfId="0" applyFont="1" applyBorder="1" applyAlignment="1">
      <alignment wrapText="1" shrinkToFit="1"/>
    </xf>
    <xf numFmtId="0" fontId="4" fillId="0" borderId="4" xfId="3" applyFont="1" applyBorder="1" applyAlignment="1">
      <alignment vertical="center" wrapText="1" shrinkToFit="1"/>
    </xf>
    <xf numFmtId="1" fontId="10" fillId="6" borderId="4" xfId="0" applyNumberFormat="1" applyFont="1" applyFill="1" applyBorder="1" applyAlignment="1">
      <alignment horizontal="left" vertical="top" wrapText="1" shrinkToFit="1"/>
    </xf>
    <xf numFmtId="10" fontId="10" fillId="0" borderId="13" xfId="0" applyNumberFormat="1" applyFont="1" applyBorder="1" applyAlignment="1">
      <alignment horizontal="right" vertical="center"/>
    </xf>
    <xf numFmtId="1" fontId="5" fillId="0" borderId="10" xfId="0" applyNumberFormat="1" applyFont="1" applyFill="1" applyBorder="1" applyAlignment="1">
      <alignment horizontal="center" vertical="center"/>
    </xf>
    <xf numFmtId="0" fontId="20" fillId="0" borderId="4" xfId="0" applyNumberFormat="1" applyFont="1" applyFill="1" applyBorder="1" applyAlignment="1">
      <alignment horizontal="center" vertical="center"/>
    </xf>
    <xf numFmtId="49" fontId="20" fillId="0" borderId="4" xfId="0" applyNumberFormat="1" applyFont="1" applyFill="1" applyBorder="1" applyAlignment="1">
      <alignment horizontal="center" vertical="center"/>
    </xf>
    <xf numFmtId="49" fontId="19" fillId="0" borderId="4" xfId="0" applyNumberFormat="1" applyFont="1" applyFill="1" applyBorder="1" applyAlignment="1">
      <alignment horizontal="center" vertical="center"/>
    </xf>
    <xf numFmtId="0" fontId="19" fillId="0" borderId="4" xfId="0" applyNumberFormat="1" applyFont="1" applyFill="1" applyBorder="1" applyAlignment="1">
      <alignment horizontal="center" vertical="center"/>
    </xf>
    <xf numFmtId="49" fontId="21" fillId="0" borderId="4" xfId="0" applyNumberFormat="1" applyFont="1" applyFill="1" applyBorder="1" applyAlignment="1">
      <alignment horizontal="center" vertical="center"/>
    </xf>
    <xf numFmtId="0" fontId="21" fillId="0" borderId="4" xfId="0" applyNumberFormat="1" applyFont="1" applyFill="1" applyBorder="1" applyAlignment="1">
      <alignment horizontal="center" vertical="center"/>
    </xf>
    <xf numFmtId="49" fontId="4" fillId="0" borderId="7" xfId="0" applyNumberFormat="1" applyFont="1" applyFill="1" applyBorder="1" applyAlignment="1">
      <alignment horizontal="center" vertical="center"/>
    </xf>
    <xf numFmtId="49" fontId="10" fillId="0" borderId="7" xfId="0" applyNumberFormat="1" applyFont="1" applyFill="1" applyBorder="1" applyAlignment="1">
      <alignment horizontal="center" vertical="center"/>
    </xf>
    <xf numFmtId="0" fontId="5" fillId="0" borderId="0" xfId="3" applyFont="1" applyBorder="1"/>
    <xf numFmtId="10" fontId="5" fillId="0" borderId="0" xfId="3" applyNumberFormat="1" applyFont="1" applyFill="1" applyBorder="1" applyAlignment="1">
      <alignment horizontal="right" vertical="center"/>
    </xf>
    <xf numFmtId="49" fontId="10" fillId="0" borderId="5" xfId="3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vertical="center" wrapText="1"/>
    </xf>
    <xf numFmtId="49" fontId="4" fillId="0" borderId="4" xfId="0" applyNumberFormat="1" applyFont="1" applyFill="1" applyBorder="1" applyAlignment="1">
      <alignment horizontal="center" vertical="center" wrapText="1" shrinkToFit="1"/>
    </xf>
    <xf numFmtId="49" fontId="5" fillId="0" borderId="4" xfId="0" applyNumberFormat="1" applyFont="1" applyFill="1" applyBorder="1" applyAlignment="1">
      <alignment horizontal="center" vertical="center" wrapText="1" shrinkToFit="1"/>
    </xf>
    <xf numFmtId="0" fontId="5" fillId="0" borderId="4" xfId="0" applyNumberFormat="1" applyFont="1" applyFill="1" applyBorder="1" applyAlignment="1">
      <alignment horizontal="center" vertical="center"/>
    </xf>
    <xf numFmtId="0" fontId="10" fillId="0" borderId="4" xfId="0" applyNumberFormat="1" applyFont="1" applyFill="1" applyBorder="1" applyAlignment="1">
      <alignment horizontal="center" vertical="center"/>
    </xf>
    <xf numFmtId="0" fontId="4" fillId="0" borderId="4" xfId="0" applyNumberFormat="1" applyFont="1" applyFill="1" applyBorder="1" applyAlignment="1">
      <alignment horizontal="center" vertical="center"/>
    </xf>
    <xf numFmtId="4" fontId="6" fillId="5" borderId="2" xfId="0" applyNumberFormat="1" applyFont="1" applyFill="1" applyBorder="1" applyAlignment="1">
      <alignment horizontal="right" vertical="center"/>
    </xf>
    <xf numFmtId="10" fontId="6" fillId="5" borderId="9" xfId="0" applyNumberFormat="1" applyFont="1" applyFill="1" applyBorder="1" applyAlignment="1">
      <alignment horizontal="right" vertical="center"/>
    </xf>
    <xf numFmtId="0" fontId="6" fillId="8" borderId="4" xfId="0" applyFont="1" applyFill="1" applyBorder="1"/>
    <xf numFmtId="49" fontId="5" fillId="8" borderId="4" xfId="0" applyNumberFormat="1" applyFont="1" applyFill="1" applyBorder="1" applyAlignment="1">
      <alignment horizontal="center" vertical="center" wrapText="1"/>
    </xf>
    <xf numFmtId="0" fontId="10" fillId="0" borderId="4" xfId="3" applyFont="1" applyBorder="1" applyAlignment="1">
      <alignment horizontal="center" vertical="center"/>
    </xf>
    <xf numFmtId="0" fontId="10" fillId="0" borderId="5" xfId="0" applyFont="1" applyFill="1" applyBorder="1" applyAlignment="1">
      <alignment wrapText="1"/>
    </xf>
    <xf numFmtId="0" fontId="4" fillId="0" borderId="0" xfId="0" applyFont="1" applyFill="1"/>
    <xf numFmtId="0" fontId="4" fillId="0" borderId="5" xfId="3" applyFont="1" applyBorder="1" applyAlignment="1">
      <alignment horizontal="center" vertical="center"/>
    </xf>
    <xf numFmtId="0" fontId="5" fillId="2" borderId="0" xfId="3" applyFont="1" applyFill="1" applyAlignment="1">
      <alignment horizontal="center" wrapText="1"/>
    </xf>
    <xf numFmtId="0" fontId="4" fillId="2" borderId="0" xfId="3" applyFont="1" applyFill="1" applyBorder="1" applyAlignment="1">
      <alignment horizontal="center" wrapText="1"/>
    </xf>
    <xf numFmtId="0" fontId="4" fillId="0" borderId="0" xfId="3" applyFont="1" applyFill="1" applyBorder="1" applyAlignment="1">
      <alignment horizontal="right" wrapText="1"/>
    </xf>
    <xf numFmtId="0" fontId="10" fillId="0" borderId="6" xfId="3" applyFont="1" applyBorder="1" applyAlignment="1">
      <alignment vertical="top" wrapText="1"/>
    </xf>
    <xf numFmtId="0" fontId="5" fillId="0" borderId="0" xfId="3" applyFont="1" applyFill="1" applyAlignment="1">
      <alignment horizontal="right" wrapText="1"/>
    </xf>
    <xf numFmtId="0" fontId="4" fillId="0" borderId="0" xfId="3" applyFont="1" applyFill="1" applyAlignment="1">
      <alignment horizontal="right" wrapText="1"/>
    </xf>
    <xf numFmtId="0" fontId="4" fillId="0" borderId="5" xfId="3" applyFont="1" applyBorder="1" applyAlignment="1">
      <alignment horizontal="center" vertical="center"/>
    </xf>
    <xf numFmtId="0" fontId="5" fillId="0" borderId="0" xfId="3" applyFont="1" applyFill="1" applyBorder="1" applyAlignment="1">
      <alignment horizontal="center" wrapText="1"/>
    </xf>
    <xf numFmtId="0" fontId="5" fillId="2" borderId="0" xfId="3" applyFont="1" applyFill="1" applyAlignment="1">
      <alignment horizontal="right" wrapText="1"/>
    </xf>
    <xf numFmtId="0" fontId="4" fillId="0" borderId="0" xfId="3" applyFont="1" applyFill="1" applyAlignment="1">
      <alignment horizontal="center" wrapText="1"/>
    </xf>
    <xf numFmtId="1" fontId="10" fillId="0" borderId="5" xfId="3" applyNumberFormat="1" applyFont="1" applyFill="1" applyBorder="1" applyAlignment="1">
      <alignment horizontal="center" vertical="center"/>
    </xf>
    <xf numFmtId="1" fontId="4" fillId="0" borderId="5" xfId="0" applyNumberFormat="1" applyFont="1" applyFill="1" applyBorder="1" applyAlignment="1">
      <alignment horizontal="center" vertical="center"/>
    </xf>
    <xf numFmtId="0" fontId="10" fillId="0" borderId="4" xfId="0" applyFont="1" applyBorder="1" applyAlignment="1">
      <alignment horizontal="left" wrapText="1"/>
    </xf>
    <xf numFmtId="0" fontId="4" fillId="0" borderId="9" xfId="0" applyFont="1" applyFill="1" applyBorder="1" applyAlignment="1">
      <alignment horizontal="left"/>
    </xf>
    <xf numFmtId="2" fontId="4" fillId="0" borderId="0" xfId="3" applyNumberFormat="1" applyFont="1"/>
    <xf numFmtId="10" fontId="10" fillId="0" borderId="11" xfId="3" applyNumberFormat="1" applyFont="1" applyFill="1" applyBorder="1" applyAlignment="1">
      <alignment horizontal="right" vertical="center"/>
    </xf>
    <xf numFmtId="4" fontId="5" fillId="0" borderId="7" xfId="1" applyNumberFormat="1" applyFont="1" applyFill="1" applyBorder="1" applyAlignment="1">
      <alignment horizontal="righ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0" xfId="3" applyFont="1" applyFill="1" applyBorder="1"/>
    <xf numFmtId="49" fontId="5" fillId="12" borderId="5" xfId="0" applyNumberFormat="1" applyFont="1" applyFill="1" applyBorder="1" applyAlignment="1">
      <alignment horizontal="center" vertical="center"/>
    </xf>
    <xf numFmtId="0" fontId="5" fillId="0" borderId="4" xfId="3" applyFont="1" applyFill="1" applyBorder="1" applyAlignment="1">
      <alignment vertical="top" wrapText="1"/>
    </xf>
    <xf numFmtId="0" fontId="4" fillId="0" borderId="0" xfId="3" applyFont="1" applyAlignment="1">
      <alignment horizontal="right" wrapText="1"/>
    </xf>
    <xf numFmtId="0" fontId="4" fillId="0" borderId="0" xfId="3" applyFont="1" applyAlignment="1">
      <alignment horizontal="right"/>
    </xf>
    <xf numFmtId="49" fontId="5" fillId="0" borderId="14" xfId="3" applyNumberFormat="1" applyFont="1" applyBorder="1" applyAlignment="1">
      <alignment horizontal="center" wrapText="1"/>
    </xf>
    <xf numFmtId="0" fontId="8" fillId="0" borderId="6" xfId="3" applyFont="1" applyBorder="1" applyAlignment="1">
      <alignment horizontal="center" vertical="center"/>
    </xf>
    <xf numFmtId="0" fontId="8" fillId="0" borderId="8" xfId="3" applyFont="1" applyBorder="1" applyAlignment="1">
      <alignment horizontal="center" vertical="center"/>
    </xf>
    <xf numFmtId="4" fontId="4" fillId="0" borderId="6" xfId="3" applyNumberFormat="1" applyFont="1" applyBorder="1" applyAlignment="1">
      <alignment horizontal="center" vertical="center" wrapText="1"/>
    </xf>
    <xf numFmtId="4" fontId="4" fillId="0" borderId="8" xfId="3" applyNumberFormat="1" applyFont="1" applyBorder="1" applyAlignment="1">
      <alignment horizontal="center" vertical="center" wrapText="1"/>
    </xf>
    <xf numFmtId="0" fontId="5" fillId="0" borderId="0" xfId="3" applyFont="1" applyFill="1" applyAlignment="1">
      <alignment horizontal="center" wrapText="1"/>
    </xf>
    <xf numFmtId="0" fontId="5" fillId="0" borderId="0" xfId="3" applyFont="1" applyFill="1" applyAlignment="1">
      <alignment horizontal="right" wrapText="1"/>
    </xf>
    <xf numFmtId="0" fontId="4" fillId="0" borderId="0" xfId="3" applyFont="1" applyFill="1" applyAlignment="1">
      <alignment horizontal="right" wrapText="1"/>
    </xf>
    <xf numFmtId="0" fontId="5" fillId="0" borderId="0" xfId="3" applyFont="1" applyFill="1" applyAlignment="1">
      <alignment horizontal="center" vertical="center" wrapText="1"/>
    </xf>
    <xf numFmtId="2" fontId="4" fillId="7" borderId="10" xfId="3" applyNumberFormat="1" applyFont="1" applyFill="1" applyBorder="1" applyAlignment="1">
      <alignment horizontal="center" vertical="center"/>
    </xf>
    <xf numFmtId="2" fontId="4" fillId="7" borderId="5" xfId="3" applyNumberFormat="1" applyFont="1" applyFill="1" applyBorder="1" applyAlignment="1">
      <alignment horizontal="center" vertical="center"/>
    </xf>
    <xf numFmtId="49" fontId="5" fillId="4" borderId="10" xfId="3" applyNumberFormat="1" applyFont="1" applyFill="1" applyBorder="1" applyAlignment="1">
      <alignment horizontal="center" vertical="center"/>
    </xf>
    <xf numFmtId="49" fontId="5" fillId="4" borderId="5" xfId="3" applyNumberFormat="1" applyFont="1" applyFill="1" applyBorder="1" applyAlignment="1">
      <alignment horizontal="center" vertical="center"/>
    </xf>
    <xf numFmtId="4" fontId="4" fillId="0" borderId="1" xfId="3" applyNumberFormat="1" applyFont="1" applyBorder="1" applyAlignment="1">
      <alignment horizontal="center" vertical="center" wrapText="1"/>
    </xf>
    <xf numFmtId="4" fontId="4" fillId="0" borderId="7" xfId="3" applyNumberFormat="1" applyFont="1" applyBorder="1" applyAlignment="1">
      <alignment horizontal="center" vertical="center" wrapText="1"/>
    </xf>
    <xf numFmtId="49" fontId="5" fillId="8" borderId="12" xfId="3" applyNumberFormat="1" applyFont="1" applyFill="1" applyBorder="1" applyAlignment="1">
      <alignment horizontal="center" vertical="center"/>
    </xf>
    <xf numFmtId="49" fontId="5" fillId="8" borderId="1" xfId="3" applyNumberFormat="1" applyFont="1" applyFill="1" applyBorder="1" applyAlignment="1">
      <alignment horizontal="center" vertical="center"/>
    </xf>
    <xf numFmtId="2" fontId="6" fillId="5" borderId="18" xfId="3" applyNumberFormat="1" applyFont="1" applyFill="1" applyBorder="1" applyAlignment="1">
      <alignment horizontal="center" vertical="center"/>
    </xf>
    <xf numFmtId="2" fontId="6" fillId="5" borderId="16" xfId="3" applyNumberFormat="1" applyFont="1" applyFill="1" applyBorder="1" applyAlignment="1">
      <alignment horizontal="center" vertical="center"/>
    </xf>
    <xf numFmtId="2" fontId="6" fillId="7" borderId="10" xfId="3" applyNumberFormat="1" applyFont="1" applyFill="1" applyBorder="1" applyAlignment="1">
      <alignment horizontal="center" vertical="center"/>
    </xf>
    <xf numFmtId="2" fontId="6" fillId="7" borderId="5" xfId="3" applyNumberFormat="1" applyFont="1" applyFill="1" applyBorder="1" applyAlignment="1">
      <alignment horizontal="center" vertical="center"/>
    </xf>
    <xf numFmtId="0" fontId="4" fillId="0" borderId="10" xfId="3" applyFont="1" applyBorder="1" applyAlignment="1">
      <alignment horizontal="center" vertical="center"/>
    </xf>
    <xf numFmtId="0" fontId="4" fillId="0" borderId="5" xfId="3" applyFont="1" applyBorder="1" applyAlignment="1">
      <alignment horizontal="center" vertical="center"/>
    </xf>
    <xf numFmtId="0" fontId="4" fillId="7" borderId="10" xfId="3" applyFont="1" applyFill="1" applyBorder="1" applyAlignment="1">
      <alignment horizontal="center" vertical="center"/>
    </xf>
    <xf numFmtId="0" fontId="4" fillId="7" borderId="5" xfId="3" applyFont="1" applyFill="1" applyBorder="1" applyAlignment="1">
      <alignment horizontal="center" vertical="center"/>
    </xf>
    <xf numFmtId="0" fontId="4" fillId="2" borderId="0" xfId="3" applyFont="1" applyFill="1" applyAlignment="1">
      <alignment horizontal="right" wrapText="1"/>
    </xf>
    <xf numFmtId="0" fontId="4" fillId="2" borderId="0" xfId="3" applyFont="1" applyFill="1" applyAlignment="1">
      <alignment horizontal="center" wrapText="1"/>
    </xf>
    <xf numFmtId="0" fontId="12" fillId="0" borderId="10" xfId="3" applyFont="1" applyBorder="1" applyAlignment="1">
      <alignment horizontal="center" vertical="center" textRotation="90" wrapText="1"/>
    </xf>
    <xf numFmtId="0" fontId="12" fillId="0" borderId="5" xfId="3" applyFont="1" applyBorder="1" applyAlignment="1">
      <alignment horizontal="center" vertical="center" textRotation="90" wrapText="1"/>
    </xf>
    <xf numFmtId="49" fontId="5" fillId="0" borderId="10" xfId="3" applyNumberFormat="1" applyFont="1" applyBorder="1" applyAlignment="1">
      <alignment horizontal="center" wrapText="1"/>
    </xf>
    <xf numFmtId="49" fontId="5" fillId="0" borderId="5" xfId="3" applyNumberFormat="1" applyFont="1" applyBorder="1" applyAlignment="1">
      <alignment horizontal="center" wrapText="1"/>
    </xf>
    <xf numFmtId="0" fontId="5" fillId="0" borderId="0" xfId="3" applyFont="1" applyFill="1" applyBorder="1" applyAlignment="1">
      <alignment horizontal="center" wrapText="1"/>
    </xf>
    <xf numFmtId="0" fontId="5" fillId="2" borderId="0" xfId="3" applyFont="1" applyFill="1" applyAlignment="1">
      <alignment horizontal="right" wrapText="1"/>
    </xf>
    <xf numFmtId="0" fontId="4" fillId="0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 wrapText="1"/>
    </xf>
    <xf numFmtId="0" fontId="7" fillId="2" borderId="0" xfId="3" applyFont="1" applyFill="1" applyBorder="1" applyAlignment="1">
      <alignment horizontal="center" wrapText="1"/>
    </xf>
    <xf numFmtId="0" fontId="4" fillId="2" borderId="0" xfId="3" applyFont="1" applyFill="1" applyBorder="1" applyAlignment="1">
      <alignment horizontal="right" wrapText="1"/>
    </xf>
    <xf numFmtId="0" fontId="4" fillId="2" borderId="0" xfId="3" applyFont="1" applyFill="1" applyBorder="1" applyAlignment="1">
      <alignment horizontal="center" wrapText="1"/>
    </xf>
    <xf numFmtId="49" fontId="4" fillId="0" borderId="14" xfId="3" applyNumberFormat="1" applyFont="1" applyBorder="1" applyAlignment="1">
      <alignment horizontal="center" wrapText="1"/>
    </xf>
    <xf numFmtId="4" fontId="4" fillId="0" borderId="3" xfId="3" applyNumberFormat="1" applyFont="1" applyBorder="1" applyAlignment="1">
      <alignment horizontal="center" vertical="center" wrapText="1"/>
    </xf>
    <xf numFmtId="0" fontId="6" fillId="2" borderId="0" xfId="3" applyFont="1" applyFill="1" applyAlignment="1">
      <alignment horizontal="center" wrapText="1"/>
    </xf>
    <xf numFmtId="0" fontId="4" fillId="0" borderId="0" xfId="3" applyFont="1" applyFill="1" applyBorder="1" applyAlignment="1">
      <alignment horizontal="right" wrapText="1"/>
    </xf>
    <xf numFmtId="0" fontId="4" fillId="0" borderId="0" xfId="3" applyFont="1" applyFill="1" applyBorder="1" applyAlignment="1">
      <alignment horizontal="center" wrapText="1"/>
    </xf>
    <xf numFmtId="4" fontId="4" fillId="0" borderId="9" xfId="3" applyNumberFormat="1" applyFont="1" applyBorder="1" applyAlignment="1">
      <alignment horizontal="center" vertical="center" wrapText="1"/>
    </xf>
    <xf numFmtId="4" fontId="4" fillId="0" borderId="13" xfId="3" applyNumberFormat="1" applyFont="1" applyBorder="1" applyAlignment="1">
      <alignment horizontal="center" vertical="center" wrapText="1"/>
    </xf>
    <xf numFmtId="0" fontId="5" fillId="2" borderId="0" xfId="3" applyFont="1" applyFill="1" applyAlignment="1">
      <alignment horizontal="center" wrapText="1"/>
    </xf>
    <xf numFmtId="0" fontId="8" fillId="0" borderId="10" xfId="3" applyFont="1" applyBorder="1" applyAlignment="1">
      <alignment horizontal="center" vertical="center" textRotation="90" wrapText="1"/>
    </xf>
    <xf numFmtId="0" fontId="8" fillId="0" borderId="5" xfId="3" applyFont="1" applyBorder="1" applyAlignment="1">
      <alignment horizontal="center" vertical="center" textRotation="90" wrapText="1"/>
    </xf>
    <xf numFmtId="0" fontId="4" fillId="3" borderId="10" xfId="3" applyFont="1" applyFill="1" applyBorder="1" applyAlignment="1">
      <alignment horizontal="center" vertical="center"/>
    </xf>
    <xf numFmtId="0" fontId="4" fillId="3" borderId="5" xfId="3" applyFont="1" applyFill="1" applyBorder="1" applyAlignment="1">
      <alignment horizontal="center" vertical="center"/>
    </xf>
    <xf numFmtId="49" fontId="5" fillId="8" borderId="10" xfId="3" applyNumberFormat="1" applyFont="1" applyFill="1" applyBorder="1" applyAlignment="1">
      <alignment horizontal="center" vertical="center"/>
    </xf>
    <xf numFmtId="49" fontId="5" fillId="8" borderId="5" xfId="3" applyNumberFormat="1" applyFont="1" applyFill="1" applyBorder="1" applyAlignment="1">
      <alignment horizontal="center" vertical="center"/>
    </xf>
    <xf numFmtId="49" fontId="6" fillId="7" borderId="10" xfId="3" applyNumberFormat="1" applyFont="1" applyFill="1" applyBorder="1" applyAlignment="1">
      <alignment horizontal="center" vertical="center"/>
    </xf>
    <xf numFmtId="49" fontId="6" fillId="7" borderId="5" xfId="3" applyNumberFormat="1" applyFont="1" applyFill="1" applyBorder="1" applyAlignment="1">
      <alignment horizontal="center" vertical="center"/>
    </xf>
    <xf numFmtId="0" fontId="16" fillId="11" borderId="10" xfId="3" applyFont="1" applyFill="1" applyBorder="1" applyAlignment="1">
      <alignment horizontal="center" vertical="center"/>
    </xf>
    <xf numFmtId="0" fontId="16" fillId="11" borderId="5" xfId="3" applyFont="1" applyFill="1" applyBorder="1" applyAlignment="1">
      <alignment horizontal="center" vertical="center"/>
    </xf>
    <xf numFmtId="0" fontId="12" fillId="11" borderId="10" xfId="3" applyFont="1" applyFill="1" applyBorder="1" applyAlignment="1">
      <alignment horizontal="center" vertical="center"/>
    </xf>
    <xf numFmtId="0" fontId="12" fillId="11" borderId="5" xfId="3" applyFont="1" applyFill="1" applyBorder="1" applyAlignment="1">
      <alignment horizontal="center" vertical="center"/>
    </xf>
  </cellXfs>
  <cellStyles count="6">
    <cellStyle name="Денежный" xfId="1" builtinId="4"/>
    <cellStyle name="Обычный" xfId="0" builtinId="0"/>
    <cellStyle name="Обычный 2" xfId="2"/>
    <cellStyle name="Обычный_Копия изменения в бюджет 2008 Сред.р. от августа" xfId="3"/>
    <cellStyle name="Тысячи [0]_Лист1" xfId="4"/>
    <cellStyle name="Тысячи_Лист1" xfId="5"/>
  </cellStyles>
  <dxfs count="0"/>
  <tableStyles count="0" defaultTableStyle="TableStyleMedium9" defaultPivotStyle="PivotStyleLight16"/>
  <colors>
    <mruColors>
      <color rgb="FFCCFFFF"/>
      <color rgb="FF66FFFF"/>
      <color rgb="FF00CCFF"/>
      <color rgb="FF66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60;&#1080;&#1085;&#1072;&#1085;&#1089;&#1080;&#1088;&#1086;&#1074;&#1072;&#1085;&#1080;&#1077;%20&#1085;&#1072;%202020-202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701"/>
      <sheetName val="701_Т"/>
      <sheetName val="701 _6"/>
      <sheetName val="701_8"/>
      <sheetName val="701_В"/>
      <sheetName val="701_Ш"/>
      <sheetName val="701_Ц"/>
      <sheetName val="701_Б"/>
      <sheetName val="701_К"/>
      <sheetName val="701_С"/>
      <sheetName val="701_Г"/>
      <sheetName val="702"/>
      <sheetName val="703"/>
      <sheetName val="525"/>
      <sheetName val="всего 2020-2022"/>
      <sheetName val="форма 317"/>
      <sheetName val="форма 387"/>
      <sheetName val="Расшифровка к ф.387"/>
    </sheetNames>
    <sheetDataSet>
      <sheetData sheetId="0">
        <row r="4">
          <cell r="G4">
            <v>2993500</v>
          </cell>
        </row>
        <row r="438">
          <cell r="G438">
            <v>301560</v>
          </cell>
        </row>
      </sheetData>
      <sheetData sheetId="1">
        <row r="3">
          <cell r="G3">
            <v>285500</v>
          </cell>
        </row>
      </sheetData>
      <sheetData sheetId="2">
        <row r="4">
          <cell r="G4">
            <v>456500</v>
          </cell>
        </row>
      </sheetData>
      <sheetData sheetId="3">
        <row r="4">
          <cell r="G4">
            <v>195700</v>
          </cell>
        </row>
      </sheetData>
      <sheetData sheetId="4">
        <row r="4">
          <cell r="G4">
            <v>171400</v>
          </cell>
        </row>
      </sheetData>
      <sheetData sheetId="5">
        <row r="4">
          <cell r="G4">
            <v>690160</v>
          </cell>
        </row>
      </sheetData>
      <sheetData sheetId="6">
        <row r="3">
          <cell r="G3">
            <v>2200</v>
          </cell>
        </row>
      </sheetData>
      <sheetData sheetId="7">
        <row r="4">
          <cell r="G4">
            <v>31500</v>
          </cell>
        </row>
      </sheetData>
      <sheetData sheetId="8">
        <row r="6">
          <cell r="G6">
            <v>39550</v>
          </cell>
        </row>
      </sheetData>
      <sheetData sheetId="9">
        <row r="17">
          <cell r="G17">
            <v>171730</v>
          </cell>
        </row>
        <row r="68">
          <cell r="G68">
            <v>230000</v>
          </cell>
        </row>
        <row r="70">
          <cell r="G70">
            <v>47680</v>
          </cell>
        </row>
        <row r="72">
          <cell r="G72">
            <v>68400</v>
          </cell>
        </row>
        <row r="74">
          <cell r="G74">
            <v>629280</v>
          </cell>
        </row>
      </sheetData>
      <sheetData sheetId="10">
        <row r="3">
          <cell r="G3">
            <v>147825</v>
          </cell>
        </row>
      </sheetData>
      <sheetData sheetId="11">
        <row r="3">
          <cell r="G3">
            <v>1047300</v>
          </cell>
        </row>
      </sheetData>
      <sheetData sheetId="12">
        <row r="3">
          <cell r="G3">
            <v>41400</v>
          </cell>
        </row>
      </sheetData>
      <sheetData sheetId="13"/>
      <sheetData sheetId="14">
        <row r="2">
          <cell r="D2">
            <v>585060940.00000012</v>
          </cell>
        </row>
      </sheetData>
      <sheetData sheetId="15"/>
      <sheetData sheetId="16"/>
      <sheetData sheetId="17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 enableFormatConditionsCalculation="0">
    <tabColor indexed="43"/>
  </sheetPr>
  <dimension ref="A1:D65"/>
  <sheetViews>
    <sheetView showGridLines="0" view="pageBreakPreview" zoomScaleSheetLayoutView="100" workbookViewId="0">
      <selection activeCell="E1" sqref="E1:M1048576"/>
    </sheetView>
  </sheetViews>
  <sheetFormatPr defaultRowHeight="12.75" x14ac:dyDescent="0.2"/>
  <cols>
    <col min="1" max="1" width="75.7109375" style="4" customWidth="1"/>
    <col min="2" max="3" width="3.7109375" style="77" customWidth="1"/>
    <col min="4" max="4" width="13.140625" style="73" customWidth="1"/>
    <col min="5" max="16384" width="9.140625" style="4"/>
  </cols>
  <sheetData>
    <row r="1" spans="1:4" ht="110.25" customHeight="1" x14ac:dyDescent="0.2">
      <c r="A1" s="562" t="s">
        <v>754</v>
      </c>
      <c r="B1" s="563"/>
      <c r="C1" s="563"/>
      <c r="D1" s="563"/>
    </row>
    <row r="3" spans="1:4" x14ac:dyDescent="0.2">
      <c r="A3" s="570" t="s">
        <v>129</v>
      </c>
      <c r="B3" s="570"/>
      <c r="C3" s="570"/>
      <c r="D3" s="570"/>
    </row>
    <row r="4" spans="1:4" s="2" customFormat="1" ht="18.75" customHeight="1" x14ac:dyDescent="0.2">
      <c r="A4" s="571" t="s">
        <v>59</v>
      </c>
      <c r="B4" s="571"/>
      <c r="C4" s="571"/>
      <c r="D4" s="571"/>
    </row>
    <row r="5" spans="1:4" s="2" customFormat="1" x14ac:dyDescent="0.2">
      <c r="A5" s="571" t="s">
        <v>130</v>
      </c>
      <c r="B5" s="571"/>
      <c r="C5" s="571"/>
      <c r="D5" s="571"/>
    </row>
    <row r="6" spans="1:4" s="2" customFormat="1" ht="12.75" customHeight="1" x14ac:dyDescent="0.2">
      <c r="A6" s="79"/>
      <c r="B6" s="571" t="s">
        <v>613</v>
      </c>
      <c r="C6" s="571"/>
      <c r="D6" s="571"/>
    </row>
    <row r="7" spans="1:4" s="2" customFormat="1" ht="12.75" customHeight="1" x14ac:dyDescent="0.2">
      <c r="A7" s="478"/>
      <c r="B7" s="478"/>
      <c r="C7" s="478"/>
      <c r="D7" s="478"/>
    </row>
    <row r="8" spans="1:4" s="2" customFormat="1" ht="12.75" customHeight="1" x14ac:dyDescent="0.2">
      <c r="A8" s="79"/>
      <c r="B8" s="478"/>
      <c r="C8" s="478"/>
      <c r="D8" s="478"/>
    </row>
    <row r="9" spans="1:4" s="2" customFormat="1" ht="12.75" customHeight="1" x14ac:dyDescent="0.2">
      <c r="A9" s="572" t="s">
        <v>122</v>
      </c>
      <c r="B9" s="572"/>
      <c r="C9" s="572"/>
      <c r="D9" s="572"/>
    </row>
    <row r="10" spans="1:4" s="2" customFormat="1" ht="12.75" customHeight="1" x14ac:dyDescent="0.2">
      <c r="A10" s="569" t="s">
        <v>123</v>
      </c>
      <c r="B10" s="569"/>
      <c r="C10" s="569"/>
      <c r="D10" s="569"/>
    </row>
    <row r="11" spans="1:4" s="2" customFormat="1" ht="12.75" customHeight="1" x14ac:dyDescent="0.2">
      <c r="A11" s="569" t="s">
        <v>497</v>
      </c>
      <c r="B11" s="569"/>
      <c r="C11" s="569"/>
      <c r="D11" s="569"/>
    </row>
    <row r="12" spans="1:4" s="2" customFormat="1" x14ac:dyDescent="0.2">
      <c r="A12" s="79"/>
      <c r="B12" s="83"/>
      <c r="C12" s="83"/>
      <c r="D12" s="81" t="s">
        <v>132</v>
      </c>
    </row>
    <row r="13" spans="1:4" ht="12.75" customHeight="1" x14ac:dyDescent="0.2">
      <c r="A13" s="565" t="s">
        <v>3</v>
      </c>
      <c r="B13" s="564"/>
      <c r="C13" s="564"/>
      <c r="D13" s="567" t="s">
        <v>498</v>
      </c>
    </row>
    <row r="14" spans="1:4" ht="67.5" customHeight="1" x14ac:dyDescent="0.2">
      <c r="A14" s="566"/>
      <c r="B14" s="6" t="s">
        <v>28</v>
      </c>
      <c r="C14" s="7" t="s">
        <v>29</v>
      </c>
      <c r="D14" s="568"/>
    </row>
    <row r="15" spans="1:4" s="12" customFormat="1" x14ac:dyDescent="0.2">
      <c r="A15" s="8">
        <v>1</v>
      </c>
      <c r="B15" s="10">
        <v>2</v>
      </c>
      <c r="C15" s="10">
        <v>3</v>
      </c>
      <c r="D15" s="11">
        <v>4</v>
      </c>
    </row>
    <row r="16" spans="1:4" s="12" customFormat="1" ht="15.75" x14ac:dyDescent="0.2">
      <c r="A16" s="150" t="s">
        <v>27</v>
      </c>
      <c r="B16" s="146"/>
      <c r="C16" s="146"/>
      <c r="D16" s="163">
        <v>585060.93999999994</v>
      </c>
    </row>
    <row r="17" spans="1:4" s="16" customFormat="1" ht="14.25" x14ac:dyDescent="0.2">
      <c r="A17" s="30" t="s">
        <v>6</v>
      </c>
      <c r="B17" s="31" t="s">
        <v>33</v>
      </c>
      <c r="C17" s="31"/>
      <c r="D17" s="151">
        <v>135313.51999999999</v>
      </c>
    </row>
    <row r="18" spans="1:4" s="29" customFormat="1" ht="25.5" x14ac:dyDescent="0.2">
      <c r="A18" s="170" t="s">
        <v>51</v>
      </c>
      <c r="B18" s="28" t="s">
        <v>33</v>
      </c>
      <c r="C18" s="28" t="s">
        <v>36</v>
      </c>
      <c r="D18" s="25">
        <v>3865.9500000000003</v>
      </c>
    </row>
    <row r="19" spans="1:4" s="29" customFormat="1" ht="38.25" x14ac:dyDescent="0.2">
      <c r="A19" s="170" t="s">
        <v>53</v>
      </c>
      <c r="B19" s="28" t="s">
        <v>33</v>
      </c>
      <c r="C19" s="28" t="s">
        <v>34</v>
      </c>
      <c r="D19" s="25">
        <v>1644.28</v>
      </c>
    </row>
    <row r="20" spans="1:4" s="29" customFormat="1" ht="38.25" x14ac:dyDescent="0.2">
      <c r="A20" s="170" t="s">
        <v>7</v>
      </c>
      <c r="B20" s="28" t="s">
        <v>33</v>
      </c>
      <c r="C20" s="28" t="s">
        <v>8</v>
      </c>
      <c r="D20" s="25">
        <v>74737.384909999993</v>
      </c>
    </row>
    <row r="21" spans="1:4" s="18" customFormat="1" ht="25.5" x14ac:dyDescent="0.2">
      <c r="A21" s="170" t="s">
        <v>61</v>
      </c>
      <c r="B21" s="28" t="s">
        <v>33</v>
      </c>
      <c r="C21" s="28" t="s">
        <v>37</v>
      </c>
      <c r="D21" s="25">
        <v>9960.64509</v>
      </c>
    </row>
    <row r="22" spans="1:4" s="18" customFormat="1" x14ac:dyDescent="0.2">
      <c r="A22" s="170" t="s">
        <v>535</v>
      </c>
      <c r="B22" s="28" t="s">
        <v>33</v>
      </c>
      <c r="C22" s="28" t="s">
        <v>17</v>
      </c>
      <c r="D22" s="25">
        <v>526.49</v>
      </c>
    </row>
    <row r="23" spans="1:4" s="29" customFormat="1" x14ac:dyDescent="0.2">
      <c r="A23" s="170" t="s">
        <v>9</v>
      </c>
      <c r="B23" s="28" t="s">
        <v>33</v>
      </c>
      <c r="C23" s="28" t="s">
        <v>40</v>
      </c>
      <c r="D23" s="25">
        <v>87.8</v>
      </c>
    </row>
    <row r="24" spans="1:4" s="29" customFormat="1" x14ac:dyDescent="0.2">
      <c r="A24" s="170" t="s">
        <v>11</v>
      </c>
      <c r="B24" s="28" t="s">
        <v>33</v>
      </c>
      <c r="C24" s="28" t="s">
        <v>46</v>
      </c>
      <c r="D24" s="25">
        <v>44490.969999999994</v>
      </c>
    </row>
    <row r="25" spans="1:4" s="29" customFormat="1" ht="14.25" x14ac:dyDescent="0.2">
      <c r="A25" s="157" t="s">
        <v>164</v>
      </c>
      <c r="B25" s="97" t="s">
        <v>36</v>
      </c>
      <c r="C25" s="97"/>
      <c r="D25" s="161">
        <v>534.79999999999995</v>
      </c>
    </row>
    <row r="26" spans="1:4" s="29" customFormat="1" x14ac:dyDescent="0.2">
      <c r="A26" s="170" t="s">
        <v>94</v>
      </c>
      <c r="B26" s="28" t="s">
        <v>36</v>
      </c>
      <c r="C26" s="28" t="s">
        <v>34</v>
      </c>
      <c r="D26" s="25">
        <v>534.79999999999995</v>
      </c>
    </row>
    <row r="27" spans="1:4" s="16" customFormat="1" ht="28.5" x14ac:dyDescent="0.2">
      <c r="A27" s="157" t="s">
        <v>12</v>
      </c>
      <c r="B27" s="31" t="s">
        <v>34</v>
      </c>
      <c r="C27" s="31"/>
      <c r="D27" s="151">
        <v>5437.06</v>
      </c>
    </row>
    <row r="28" spans="1:4" s="26" customFormat="1" ht="25.5" x14ac:dyDescent="0.2">
      <c r="A28" s="170" t="s">
        <v>44</v>
      </c>
      <c r="B28" s="28" t="s">
        <v>34</v>
      </c>
      <c r="C28" s="28" t="s">
        <v>39</v>
      </c>
      <c r="D28" s="25">
        <v>4953.7700000000004</v>
      </c>
    </row>
    <row r="29" spans="1:4" s="26" customFormat="1" ht="25.5" x14ac:dyDescent="0.2">
      <c r="A29" s="170" t="s">
        <v>96</v>
      </c>
      <c r="B29" s="28" t="s">
        <v>34</v>
      </c>
      <c r="C29" s="28" t="s">
        <v>43</v>
      </c>
      <c r="D29" s="25">
        <v>483.28999999999996</v>
      </c>
    </row>
    <row r="30" spans="1:4" s="16" customFormat="1" ht="14.25" x14ac:dyDescent="0.2">
      <c r="A30" s="30" t="s">
        <v>13</v>
      </c>
      <c r="B30" s="31" t="s">
        <v>8</v>
      </c>
      <c r="C30" s="31"/>
      <c r="D30" s="151">
        <v>17887.600000000002</v>
      </c>
    </row>
    <row r="31" spans="1:4" s="85" customFormat="1" x14ac:dyDescent="0.2">
      <c r="A31" s="193" t="s">
        <v>95</v>
      </c>
      <c r="B31" s="28" t="s">
        <v>8</v>
      </c>
      <c r="C31" s="28" t="s">
        <v>35</v>
      </c>
      <c r="D31" s="25">
        <v>284.8</v>
      </c>
    </row>
    <row r="32" spans="1:4" s="85" customFormat="1" x14ac:dyDescent="0.2">
      <c r="A32" s="193" t="s">
        <v>60</v>
      </c>
      <c r="B32" s="28" t="s">
        <v>8</v>
      </c>
      <c r="C32" s="28" t="s">
        <v>37</v>
      </c>
      <c r="D32" s="25">
        <v>6465.1</v>
      </c>
    </row>
    <row r="33" spans="1:4" s="29" customFormat="1" x14ac:dyDescent="0.2">
      <c r="A33" s="170" t="s">
        <v>14</v>
      </c>
      <c r="B33" s="28" t="s">
        <v>8</v>
      </c>
      <c r="C33" s="28" t="s">
        <v>38</v>
      </c>
      <c r="D33" s="25">
        <v>2558.5</v>
      </c>
    </row>
    <row r="34" spans="1:4" s="29" customFormat="1" x14ac:dyDescent="0.2">
      <c r="A34" s="170" t="s">
        <v>48</v>
      </c>
      <c r="B34" s="28" t="s">
        <v>8</v>
      </c>
      <c r="C34" s="28" t="s">
        <v>39</v>
      </c>
      <c r="D34" s="25">
        <v>7690</v>
      </c>
    </row>
    <row r="35" spans="1:4" s="29" customFormat="1" x14ac:dyDescent="0.2">
      <c r="A35" s="170" t="s">
        <v>45</v>
      </c>
      <c r="B35" s="28" t="s">
        <v>8</v>
      </c>
      <c r="C35" s="28" t="s">
        <v>42</v>
      </c>
      <c r="D35" s="25">
        <v>889.2</v>
      </c>
    </row>
    <row r="36" spans="1:4" s="42" customFormat="1" ht="14.25" x14ac:dyDescent="0.2">
      <c r="A36" s="37" t="s">
        <v>15</v>
      </c>
      <c r="B36" s="38" t="s">
        <v>35</v>
      </c>
      <c r="C36" s="38"/>
      <c r="D36" s="39">
        <v>172704.17</v>
      </c>
    </row>
    <row r="37" spans="1:4" s="55" customFormat="1" x14ac:dyDescent="0.2">
      <c r="A37" s="179" t="s">
        <v>68</v>
      </c>
      <c r="B37" s="48" t="s">
        <v>35</v>
      </c>
      <c r="C37" s="48" t="s">
        <v>33</v>
      </c>
      <c r="D37" s="53">
        <v>26034.840000000004</v>
      </c>
    </row>
    <row r="38" spans="1:4" s="46" customFormat="1" x14ac:dyDescent="0.2">
      <c r="A38" s="179" t="s">
        <v>70</v>
      </c>
      <c r="B38" s="48" t="s">
        <v>35</v>
      </c>
      <c r="C38" s="48" t="s">
        <v>36</v>
      </c>
      <c r="D38" s="53">
        <v>123070.05</v>
      </c>
    </row>
    <row r="39" spans="1:4" s="46" customFormat="1" x14ac:dyDescent="0.2">
      <c r="A39" s="179" t="s">
        <v>57</v>
      </c>
      <c r="B39" s="48" t="s">
        <v>35</v>
      </c>
      <c r="C39" s="48" t="s">
        <v>34</v>
      </c>
      <c r="D39" s="53">
        <v>23599.279999999999</v>
      </c>
    </row>
    <row r="40" spans="1:4" s="46" customFormat="1" x14ac:dyDescent="0.2">
      <c r="A40" s="179" t="s">
        <v>462</v>
      </c>
      <c r="B40" s="48" t="s">
        <v>35</v>
      </c>
      <c r="C40" s="48" t="s">
        <v>35</v>
      </c>
      <c r="D40" s="53">
        <v>0</v>
      </c>
    </row>
    <row r="41" spans="1:4" s="46" customFormat="1" ht="14.25" x14ac:dyDescent="0.2">
      <c r="A41" s="185" t="s">
        <v>54</v>
      </c>
      <c r="B41" s="38" t="s">
        <v>37</v>
      </c>
      <c r="C41" s="38"/>
      <c r="D41" s="39">
        <v>599</v>
      </c>
    </row>
    <row r="42" spans="1:4" s="46" customFormat="1" ht="15" x14ac:dyDescent="0.25">
      <c r="A42" s="282" t="s">
        <v>55</v>
      </c>
      <c r="B42" s="48" t="s">
        <v>37</v>
      </c>
      <c r="C42" s="48" t="s">
        <v>35</v>
      </c>
      <c r="D42" s="53">
        <v>599</v>
      </c>
    </row>
    <row r="43" spans="1:4" s="42" customFormat="1" ht="14.25" x14ac:dyDescent="0.2">
      <c r="A43" s="37" t="s">
        <v>16</v>
      </c>
      <c r="B43" s="38" t="s">
        <v>17</v>
      </c>
      <c r="C43" s="38"/>
      <c r="D43" s="39">
        <v>190410.39</v>
      </c>
    </row>
    <row r="44" spans="1:4" s="55" customFormat="1" x14ac:dyDescent="0.2">
      <c r="A44" s="179" t="s">
        <v>18</v>
      </c>
      <c r="B44" s="48" t="s">
        <v>17</v>
      </c>
      <c r="C44" s="48" t="s">
        <v>33</v>
      </c>
      <c r="D44" s="53">
        <v>68235.199999999997</v>
      </c>
    </row>
    <row r="45" spans="1:4" s="55" customFormat="1" x14ac:dyDescent="0.2">
      <c r="A45" s="179" t="s">
        <v>19</v>
      </c>
      <c r="B45" s="48" t="s">
        <v>17</v>
      </c>
      <c r="C45" s="48" t="s">
        <v>36</v>
      </c>
      <c r="D45" s="53">
        <v>105736.65000000002</v>
      </c>
    </row>
    <row r="46" spans="1:4" s="55" customFormat="1" x14ac:dyDescent="0.2">
      <c r="A46" s="179" t="s">
        <v>163</v>
      </c>
      <c r="B46" s="48" t="s">
        <v>17</v>
      </c>
      <c r="C46" s="48" t="s">
        <v>34</v>
      </c>
      <c r="D46" s="53">
        <v>12309.83</v>
      </c>
    </row>
    <row r="47" spans="1:4" s="55" customFormat="1" x14ac:dyDescent="0.2">
      <c r="A47" s="179" t="s">
        <v>20</v>
      </c>
      <c r="B47" s="48" t="s">
        <v>17</v>
      </c>
      <c r="C47" s="48" t="s">
        <v>17</v>
      </c>
      <c r="D47" s="53">
        <v>2883.3100000000004</v>
      </c>
    </row>
    <row r="48" spans="1:4" s="88" customFormat="1" x14ac:dyDescent="0.2">
      <c r="A48" s="179" t="s">
        <v>21</v>
      </c>
      <c r="B48" s="48" t="s">
        <v>17</v>
      </c>
      <c r="C48" s="48" t="s">
        <v>39</v>
      </c>
      <c r="D48" s="53">
        <v>1245.4000000000001</v>
      </c>
    </row>
    <row r="49" spans="1:4" s="55" customFormat="1" ht="14.25" x14ac:dyDescent="0.2">
      <c r="A49" s="37" t="s">
        <v>50</v>
      </c>
      <c r="B49" s="38" t="s">
        <v>38</v>
      </c>
      <c r="C49" s="38"/>
      <c r="D49" s="39">
        <v>28145.09</v>
      </c>
    </row>
    <row r="50" spans="1:4" s="42" customFormat="1" x14ac:dyDescent="0.2">
      <c r="A50" s="179" t="s">
        <v>22</v>
      </c>
      <c r="B50" s="48" t="s">
        <v>38</v>
      </c>
      <c r="C50" s="48" t="s">
        <v>33</v>
      </c>
      <c r="D50" s="53">
        <v>28145.09</v>
      </c>
    </row>
    <row r="51" spans="1:4" s="55" customFormat="1" ht="14.25" x14ac:dyDescent="0.2">
      <c r="A51" s="37" t="s">
        <v>24</v>
      </c>
      <c r="B51" s="38" t="s">
        <v>41</v>
      </c>
      <c r="C51" s="38"/>
      <c r="D51" s="39">
        <v>7298.6900000000005</v>
      </c>
    </row>
    <row r="52" spans="1:4" s="55" customFormat="1" x14ac:dyDescent="0.2">
      <c r="A52" s="179" t="s">
        <v>25</v>
      </c>
      <c r="B52" s="48" t="s">
        <v>41</v>
      </c>
      <c r="C52" s="48" t="s">
        <v>33</v>
      </c>
      <c r="D52" s="53">
        <v>3562.79</v>
      </c>
    </row>
    <row r="53" spans="1:4" s="43" customFormat="1" x14ac:dyDescent="0.2">
      <c r="A53" s="179" t="s">
        <v>26</v>
      </c>
      <c r="B53" s="48" t="s">
        <v>41</v>
      </c>
      <c r="C53" s="48" t="s">
        <v>37</v>
      </c>
      <c r="D53" s="53">
        <v>3735.9000000000005</v>
      </c>
    </row>
    <row r="54" spans="1:4" s="42" customFormat="1" ht="14.25" x14ac:dyDescent="0.2">
      <c r="A54" s="37" t="s">
        <v>396</v>
      </c>
      <c r="B54" s="38" t="s">
        <v>40</v>
      </c>
      <c r="C54" s="38"/>
      <c r="D54" s="39">
        <v>19876.61</v>
      </c>
    </row>
    <row r="55" spans="1:4" s="29" customFormat="1" x14ac:dyDescent="0.2">
      <c r="A55" s="179" t="s">
        <v>397</v>
      </c>
      <c r="B55" s="48" t="s">
        <v>40</v>
      </c>
      <c r="C55" s="48" t="s">
        <v>33</v>
      </c>
      <c r="D55" s="53">
        <v>18493.55</v>
      </c>
    </row>
    <row r="56" spans="1:4" s="29" customFormat="1" x14ac:dyDescent="0.2">
      <c r="A56" s="179" t="s">
        <v>398</v>
      </c>
      <c r="B56" s="48" t="s">
        <v>40</v>
      </c>
      <c r="C56" s="48" t="s">
        <v>36</v>
      </c>
      <c r="D56" s="53">
        <v>1107.06</v>
      </c>
    </row>
    <row r="57" spans="1:4" s="29" customFormat="1" x14ac:dyDescent="0.2">
      <c r="A57" s="179" t="s">
        <v>639</v>
      </c>
      <c r="B57" s="48" t="s">
        <v>40</v>
      </c>
      <c r="C57" s="48" t="s">
        <v>34</v>
      </c>
      <c r="D57" s="53">
        <v>276</v>
      </c>
    </row>
    <row r="58" spans="1:4" s="42" customFormat="1" ht="14.25" x14ac:dyDescent="0.2">
      <c r="A58" s="37" t="s">
        <v>49</v>
      </c>
      <c r="B58" s="38" t="s">
        <v>42</v>
      </c>
      <c r="C58" s="38"/>
      <c r="D58" s="39">
        <v>6746.66</v>
      </c>
    </row>
    <row r="59" spans="1:4" s="149" customFormat="1" x14ac:dyDescent="0.2">
      <c r="A59" s="179" t="s">
        <v>23</v>
      </c>
      <c r="B59" s="48" t="s">
        <v>42</v>
      </c>
      <c r="C59" s="48" t="s">
        <v>36</v>
      </c>
      <c r="D59" s="53">
        <v>6746.66</v>
      </c>
    </row>
    <row r="60" spans="1:4" s="67" customFormat="1" ht="28.5" x14ac:dyDescent="0.25">
      <c r="A60" s="37" t="s">
        <v>47</v>
      </c>
      <c r="B60" s="38" t="s">
        <v>46</v>
      </c>
      <c r="C60" s="38"/>
      <c r="D60" s="39">
        <v>107.35</v>
      </c>
    </row>
    <row r="61" spans="1:4" s="67" customFormat="1" ht="15" x14ac:dyDescent="0.25">
      <c r="A61" s="170" t="s">
        <v>52</v>
      </c>
      <c r="B61" s="28" t="s">
        <v>46</v>
      </c>
      <c r="C61" s="28" t="s">
        <v>33</v>
      </c>
      <c r="D61" s="25">
        <v>107.35</v>
      </c>
    </row>
    <row r="62" spans="1:4" x14ac:dyDescent="0.2">
      <c r="A62" s="68"/>
      <c r="B62" s="70"/>
      <c r="C62" s="70"/>
      <c r="D62" s="64"/>
    </row>
    <row r="63" spans="1:4" ht="18.75" x14ac:dyDescent="0.3">
      <c r="A63" s="63"/>
      <c r="B63" s="72"/>
      <c r="C63" s="72"/>
      <c r="D63" s="66"/>
    </row>
    <row r="64" spans="1:4" ht="18.75" x14ac:dyDescent="0.3">
      <c r="A64" s="65"/>
      <c r="B64" s="65"/>
      <c r="C64" s="74"/>
      <c r="D64" s="91"/>
    </row>
    <row r="65" spans="1:4" ht="15" x14ac:dyDescent="0.25">
      <c r="A65" s="67"/>
      <c r="B65" s="67"/>
      <c r="C65" s="75"/>
      <c r="D65" s="71"/>
    </row>
  </sheetData>
  <mergeCells count="11">
    <mergeCell ref="A1:D1"/>
    <mergeCell ref="B13:C13"/>
    <mergeCell ref="A13:A14"/>
    <mergeCell ref="D13:D14"/>
    <mergeCell ref="A10:D10"/>
    <mergeCell ref="A3:D3"/>
    <mergeCell ref="A4:D4"/>
    <mergeCell ref="A11:D11"/>
    <mergeCell ref="A5:D5"/>
    <mergeCell ref="B6:D6"/>
    <mergeCell ref="A9:D9"/>
  </mergeCells>
  <phoneticPr fontId="2" type="noConversion"/>
  <printOptions horizontalCentered="1" verticalCentered="1" gridLinesSet="0"/>
  <pageMargins left="0.15748031496062992" right="0.43307086614173229" top="0.31496062992125984" bottom="0.15748031496062992" header="0.23622047244094491" footer="0.15748031496062992"/>
  <pageSetup paperSize="9" scale="69" firstPageNumber="9" orientation="portrait" useFirstPageNumber="1" verticalDpi="300" r:id="rId1"/>
  <headerFooter alignWithMargins="0">
    <oddHeader>&amp;C&amp;P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2" enableFormatConditionsCalculation="0">
    <tabColor indexed="43"/>
  </sheetPr>
  <dimension ref="A1:XER1252"/>
  <sheetViews>
    <sheetView showGridLines="0" view="pageBreakPreview" zoomScaleNormal="100" zoomScaleSheetLayoutView="100" workbookViewId="0">
      <selection activeCell="K7" sqref="K1:V1048576"/>
    </sheetView>
  </sheetViews>
  <sheetFormatPr defaultRowHeight="18.75" customHeight="1" x14ac:dyDescent="0.2"/>
  <cols>
    <col min="1" max="1" width="75.140625" style="4" customWidth="1"/>
    <col min="2" max="2" width="4.28515625" style="90" hidden="1" customWidth="1"/>
    <col min="3" max="3" width="4.140625" style="77" customWidth="1"/>
    <col min="4" max="4" width="4.42578125" style="77" customWidth="1"/>
    <col min="5" max="6" width="9.7109375" style="4" customWidth="1"/>
    <col min="7" max="7" width="7.28515625" style="431" customWidth="1"/>
    <col min="8" max="8" width="15.85546875" style="73" customWidth="1"/>
    <col min="9" max="9" width="14" style="73" hidden="1" customWidth="1"/>
    <col min="10" max="10" width="13.85546875" style="2" hidden="1" customWidth="1"/>
    <col min="11" max="16384" width="9.140625" style="4"/>
  </cols>
  <sheetData>
    <row r="1" spans="1:10" ht="101.25" customHeight="1" x14ac:dyDescent="0.2">
      <c r="A1" s="562" t="s">
        <v>755</v>
      </c>
      <c r="B1" s="563"/>
      <c r="C1" s="563"/>
      <c r="D1" s="563"/>
      <c r="E1" s="563"/>
      <c r="F1" s="563"/>
      <c r="G1" s="563"/>
      <c r="H1" s="563"/>
    </row>
    <row r="3" spans="1:10" ht="12.75" x14ac:dyDescent="0.2">
      <c r="A3" s="79"/>
      <c r="B3" s="79"/>
      <c r="C3" s="549"/>
      <c r="D3" s="549"/>
      <c r="E3" s="549"/>
      <c r="F3" s="549"/>
      <c r="G3" s="596" t="s">
        <v>124</v>
      </c>
      <c r="H3" s="596"/>
    </row>
    <row r="4" spans="1:10" s="2" customFormat="1" ht="14.25" customHeight="1" x14ac:dyDescent="0.2">
      <c r="A4" s="79"/>
      <c r="B4" s="79"/>
      <c r="C4" s="589" t="s">
        <v>59</v>
      </c>
      <c r="D4" s="589"/>
      <c r="E4" s="589"/>
      <c r="F4" s="589"/>
      <c r="G4" s="590"/>
      <c r="H4" s="589"/>
      <c r="I4" s="233"/>
      <c r="J4" s="233"/>
    </row>
    <row r="5" spans="1:10" s="2" customFormat="1" ht="15.75" customHeight="1" x14ac:dyDescent="0.25">
      <c r="A5" s="79"/>
      <c r="B5" s="79"/>
      <c r="C5" s="589" t="s">
        <v>131</v>
      </c>
      <c r="D5" s="589"/>
      <c r="E5" s="589"/>
      <c r="F5" s="589"/>
      <c r="G5" s="590"/>
      <c r="H5" s="589"/>
      <c r="I5" s="80"/>
      <c r="J5" s="79"/>
    </row>
    <row r="6" spans="1:10" s="2" customFormat="1" ht="14.25" customHeight="1" x14ac:dyDescent="0.25">
      <c r="A6" s="79"/>
      <c r="B6" s="79"/>
      <c r="C6" s="545"/>
      <c r="D6" s="571" t="s">
        <v>613</v>
      </c>
      <c r="E6" s="571"/>
      <c r="F6" s="571"/>
      <c r="G6" s="597"/>
      <c r="H6" s="571"/>
      <c r="I6" s="80"/>
      <c r="J6" s="79"/>
    </row>
    <row r="7" spans="1:10" s="2" customFormat="1" ht="10.5" customHeight="1" x14ac:dyDescent="0.2">
      <c r="A7" s="79"/>
      <c r="B7" s="79"/>
      <c r="C7" s="79"/>
      <c r="D7" s="79"/>
      <c r="E7" s="79"/>
      <c r="F7" s="79"/>
      <c r="G7" s="550"/>
      <c r="H7" s="156"/>
      <c r="I7" s="82"/>
      <c r="J7" s="82"/>
    </row>
    <row r="8" spans="1:10" s="2" customFormat="1" ht="18.75" customHeight="1" x14ac:dyDescent="0.2">
      <c r="A8" s="569" t="s">
        <v>125</v>
      </c>
      <c r="B8" s="569"/>
      <c r="C8" s="569"/>
      <c r="D8" s="569"/>
      <c r="E8" s="569"/>
      <c r="F8" s="569"/>
      <c r="G8" s="569"/>
      <c r="H8" s="569"/>
      <c r="I8" s="546"/>
      <c r="J8" s="546"/>
    </row>
    <row r="9" spans="1:10" s="2" customFormat="1" ht="12.75" customHeight="1" x14ac:dyDescent="0.2">
      <c r="A9" s="569" t="s">
        <v>141</v>
      </c>
      <c r="B9" s="569"/>
      <c r="C9" s="569"/>
      <c r="D9" s="569"/>
      <c r="E9" s="569"/>
      <c r="F9" s="569"/>
      <c r="G9" s="569"/>
      <c r="H9" s="569"/>
      <c r="I9" s="546"/>
      <c r="J9" s="546"/>
    </row>
    <row r="10" spans="1:10" s="2" customFormat="1" ht="12.75" customHeight="1" x14ac:dyDescent="0.2">
      <c r="A10" s="569" t="s">
        <v>126</v>
      </c>
      <c r="B10" s="569"/>
      <c r="C10" s="569"/>
      <c r="D10" s="569"/>
      <c r="E10" s="569"/>
      <c r="F10" s="569"/>
      <c r="G10" s="569"/>
      <c r="H10" s="569"/>
      <c r="I10" s="546"/>
      <c r="J10" s="546"/>
    </row>
    <row r="11" spans="1:10" s="2" customFormat="1" ht="12.75" customHeight="1" x14ac:dyDescent="0.2">
      <c r="A11" s="595" t="s">
        <v>499</v>
      </c>
      <c r="B11" s="595"/>
      <c r="C11" s="595"/>
      <c r="D11" s="595"/>
      <c r="E11" s="595"/>
      <c r="F11" s="595"/>
      <c r="G11" s="595"/>
      <c r="H11" s="595"/>
      <c r="I11" s="82"/>
      <c r="J11" s="82"/>
    </row>
    <row r="12" spans="1:10" s="2" customFormat="1" ht="18.75" customHeight="1" x14ac:dyDescent="0.2">
      <c r="A12" s="548"/>
      <c r="B12" s="206"/>
      <c r="C12" s="548"/>
      <c r="D12" s="548"/>
      <c r="E12" s="548"/>
      <c r="F12" s="548"/>
      <c r="G12" s="548"/>
      <c r="H12" s="546" t="s">
        <v>132</v>
      </c>
      <c r="I12" s="550"/>
      <c r="J12" s="550"/>
    </row>
    <row r="13" spans="1:10" ht="26.25" customHeight="1" x14ac:dyDescent="0.2">
      <c r="A13" s="565" t="s">
        <v>3</v>
      </c>
      <c r="B13" s="564" t="s">
        <v>31</v>
      </c>
      <c r="C13" s="593"/>
      <c r="D13" s="564"/>
      <c r="E13" s="564"/>
      <c r="F13" s="564"/>
      <c r="G13" s="594"/>
      <c r="H13" s="577" t="s">
        <v>498</v>
      </c>
      <c r="I13" s="577" t="s">
        <v>58</v>
      </c>
      <c r="J13" s="567" t="s">
        <v>56</v>
      </c>
    </row>
    <row r="14" spans="1:10" ht="76.5" customHeight="1" x14ac:dyDescent="0.2">
      <c r="A14" s="566"/>
      <c r="B14" s="370" t="s">
        <v>4</v>
      </c>
      <c r="C14" s="374" t="s">
        <v>28</v>
      </c>
      <c r="D14" s="84" t="s">
        <v>29</v>
      </c>
      <c r="E14" s="591" t="s">
        <v>5</v>
      </c>
      <c r="F14" s="592"/>
      <c r="G14" s="84" t="s">
        <v>30</v>
      </c>
      <c r="H14" s="578"/>
      <c r="I14" s="578"/>
      <c r="J14" s="568"/>
    </row>
    <row r="15" spans="1:10" s="12" customFormat="1" ht="18.75" customHeight="1" x14ac:dyDescent="0.2">
      <c r="A15" s="8">
        <v>1</v>
      </c>
      <c r="B15" s="371">
        <v>2</v>
      </c>
      <c r="C15" s="8">
        <v>2</v>
      </c>
      <c r="D15" s="547">
        <v>3</v>
      </c>
      <c r="E15" s="585">
        <v>4</v>
      </c>
      <c r="F15" s="586"/>
      <c r="G15" s="8">
        <v>5</v>
      </c>
      <c r="H15" s="367">
        <v>6</v>
      </c>
      <c r="I15" s="367">
        <v>7</v>
      </c>
      <c r="J15" s="11">
        <v>8</v>
      </c>
    </row>
    <row r="16" spans="1:10" s="12" customFormat="1" ht="18.75" customHeight="1" x14ac:dyDescent="0.2">
      <c r="A16" s="207" t="s">
        <v>27</v>
      </c>
      <c r="B16" s="372"/>
      <c r="C16" s="13"/>
      <c r="D16" s="13"/>
      <c r="E16" s="408"/>
      <c r="F16" s="409"/>
      <c r="G16" s="13"/>
      <c r="H16" s="368">
        <f>H17+H226+H232+H289+H361+H521+H1024+H1152+H1179+H1224+H1245+H512</f>
        <v>585060.93999999994</v>
      </c>
      <c r="I16" s="368" t="e">
        <f>#REF!+#REF!+#REF!+#REF!+#REF!+#REF!+#REF!+#REF!+#REF!+#REF!+#REF!+#REF!+#REF!</f>
        <v>#REF!</v>
      </c>
      <c r="J16" s="15" t="e">
        <f>I16/H16</f>
        <v>#REF!</v>
      </c>
    </row>
    <row r="17" spans="1:10" s="18" customFormat="1" ht="14.25" customHeight="1" x14ac:dyDescent="0.2">
      <c r="A17" s="157" t="s">
        <v>6</v>
      </c>
      <c r="B17" s="373" t="s">
        <v>33</v>
      </c>
      <c r="C17" s="31" t="s">
        <v>33</v>
      </c>
      <c r="D17" s="31"/>
      <c r="E17" s="404"/>
      <c r="F17" s="405"/>
      <c r="G17" s="97"/>
      <c r="H17" s="369">
        <f>H18+H30+H45+H82+H119+H125+H109</f>
        <v>135313.51999999999</v>
      </c>
      <c r="I17" s="118">
        <v>0</v>
      </c>
      <c r="J17" s="17">
        <f>I17/H17</f>
        <v>0</v>
      </c>
    </row>
    <row r="18" spans="1:10" ht="25.5" x14ac:dyDescent="0.25">
      <c r="A18" s="183" t="s">
        <v>51</v>
      </c>
      <c r="B18" s="438" t="s">
        <v>2</v>
      </c>
      <c r="C18" s="22" t="s">
        <v>33</v>
      </c>
      <c r="D18" s="22" t="s">
        <v>36</v>
      </c>
      <c r="E18" s="378"/>
      <c r="F18" s="379"/>
      <c r="G18" s="22"/>
      <c r="H18" s="311">
        <f>H19+H27</f>
        <v>3865.9500000000003</v>
      </c>
      <c r="I18" s="4"/>
      <c r="J18" s="4"/>
    </row>
    <row r="19" spans="1:10" ht="27" x14ac:dyDescent="0.2">
      <c r="A19" s="224" t="s">
        <v>517</v>
      </c>
      <c r="C19" s="27" t="s">
        <v>33</v>
      </c>
      <c r="D19" s="210" t="s">
        <v>36</v>
      </c>
      <c r="E19" s="210" t="s">
        <v>156</v>
      </c>
      <c r="F19" s="211" t="s">
        <v>72</v>
      </c>
      <c r="G19" s="211"/>
      <c r="H19" s="312">
        <f t="shared" ref="H19:H25" si="0">H20</f>
        <v>3727.59</v>
      </c>
    </row>
    <row r="20" spans="1:10" ht="12.75" x14ac:dyDescent="0.2">
      <c r="A20" s="347" t="s">
        <v>269</v>
      </c>
      <c r="C20" s="87" t="s">
        <v>33</v>
      </c>
      <c r="D20" s="208" t="s">
        <v>36</v>
      </c>
      <c r="E20" s="208" t="s">
        <v>270</v>
      </c>
      <c r="F20" s="209" t="s">
        <v>72</v>
      </c>
      <c r="G20" s="209"/>
      <c r="H20" s="313">
        <f t="shared" si="0"/>
        <v>3727.59</v>
      </c>
    </row>
    <row r="21" spans="1:10" ht="27" x14ac:dyDescent="0.2">
      <c r="A21" s="348" t="s">
        <v>223</v>
      </c>
      <c r="C21" s="27" t="s">
        <v>33</v>
      </c>
      <c r="D21" s="210" t="s">
        <v>36</v>
      </c>
      <c r="E21" s="210" t="s">
        <v>271</v>
      </c>
      <c r="F21" s="211" t="s">
        <v>72</v>
      </c>
      <c r="G21" s="211"/>
      <c r="H21" s="312">
        <f>H24+H22</f>
        <v>3727.59</v>
      </c>
    </row>
    <row r="22" spans="1:10" ht="13.5" x14ac:dyDescent="0.2">
      <c r="A22" s="169" t="s">
        <v>405</v>
      </c>
      <c r="C22" s="27" t="s">
        <v>33</v>
      </c>
      <c r="D22" s="210" t="s">
        <v>36</v>
      </c>
      <c r="E22" s="210" t="s">
        <v>271</v>
      </c>
      <c r="F22" s="214" t="s">
        <v>404</v>
      </c>
      <c r="G22" s="214"/>
      <c r="H22" s="315">
        <f>H23</f>
        <v>0</v>
      </c>
    </row>
    <row r="23" spans="1:10" ht="38.25" x14ac:dyDescent="0.2">
      <c r="A23" s="411" t="s">
        <v>240</v>
      </c>
      <c r="C23" s="28" t="s">
        <v>33</v>
      </c>
      <c r="D23" s="218" t="s">
        <v>36</v>
      </c>
      <c r="E23" s="218" t="s">
        <v>271</v>
      </c>
      <c r="F23" s="216" t="s">
        <v>404</v>
      </c>
      <c r="G23" s="216" t="s">
        <v>241</v>
      </c>
      <c r="H23" s="317">
        <f>'ПРИЛОЖЕНИЕ № 5 (расх)'!H21</f>
        <v>0</v>
      </c>
    </row>
    <row r="24" spans="1:10" ht="13.5" x14ac:dyDescent="0.25">
      <c r="A24" s="439" t="s">
        <v>222</v>
      </c>
      <c r="C24" s="27" t="s">
        <v>33</v>
      </c>
      <c r="D24" s="27" t="s">
        <v>36</v>
      </c>
      <c r="E24" s="210" t="s">
        <v>271</v>
      </c>
      <c r="F24" s="214" t="s">
        <v>153</v>
      </c>
      <c r="G24" s="27"/>
      <c r="H24" s="312">
        <f>H25</f>
        <v>3727.59</v>
      </c>
    </row>
    <row r="25" spans="1:10" ht="38.25" x14ac:dyDescent="0.2">
      <c r="A25" s="411" t="s">
        <v>240</v>
      </c>
      <c r="C25" s="28" t="s">
        <v>33</v>
      </c>
      <c r="D25" s="28" t="s">
        <v>36</v>
      </c>
      <c r="E25" s="218" t="s">
        <v>271</v>
      </c>
      <c r="F25" s="216" t="s">
        <v>153</v>
      </c>
      <c r="G25" s="28" t="s">
        <v>241</v>
      </c>
      <c r="H25" s="314">
        <f t="shared" si="0"/>
        <v>3727.59</v>
      </c>
    </row>
    <row r="26" spans="1:10" ht="12.75" x14ac:dyDescent="0.2">
      <c r="A26" s="168" t="s">
        <v>88</v>
      </c>
      <c r="C26" s="28" t="s">
        <v>33</v>
      </c>
      <c r="D26" s="28" t="s">
        <v>36</v>
      </c>
      <c r="E26" s="218" t="s">
        <v>271</v>
      </c>
      <c r="F26" s="216" t="s">
        <v>153</v>
      </c>
      <c r="G26" s="28" t="s">
        <v>89</v>
      </c>
      <c r="H26" s="314">
        <f>'ПРИЛОЖЕНИЕ № 5 (расх)'!H24</f>
        <v>3727.59</v>
      </c>
    </row>
    <row r="27" spans="1:10" ht="18.75" customHeight="1" x14ac:dyDescent="0.2">
      <c r="A27" s="561" t="s">
        <v>751</v>
      </c>
      <c r="C27" s="87" t="s">
        <v>33</v>
      </c>
      <c r="D27" s="87" t="s">
        <v>36</v>
      </c>
      <c r="E27" s="208" t="s">
        <v>271</v>
      </c>
      <c r="F27" s="92" t="s">
        <v>752</v>
      </c>
      <c r="G27" s="87"/>
      <c r="H27" s="313">
        <f>H28</f>
        <v>138.36000000000001</v>
      </c>
    </row>
    <row r="28" spans="1:10" ht="38.25" x14ac:dyDescent="0.2">
      <c r="A28" s="170" t="s">
        <v>240</v>
      </c>
      <c r="C28" s="28" t="s">
        <v>33</v>
      </c>
      <c r="D28" s="28" t="s">
        <v>36</v>
      </c>
      <c r="E28" s="218" t="s">
        <v>271</v>
      </c>
      <c r="F28" s="216" t="s">
        <v>753</v>
      </c>
      <c r="G28" s="28" t="s">
        <v>241</v>
      </c>
      <c r="H28" s="314">
        <f>H29</f>
        <v>138.36000000000001</v>
      </c>
    </row>
    <row r="29" spans="1:10" ht="12.75" x14ac:dyDescent="0.2">
      <c r="A29" s="170" t="s">
        <v>88</v>
      </c>
      <c r="C29" s="28" t="s">
        <v>33</v>
      </c>
      <c r="D29" s="28" t="s">
        <v>36</v>
      </c>
      <c r="E29" s="218" t="s">
        <v>271</v>
      </c>
      <c r="F29" s="216" t="s">
        <v>753</v>
      </c>
      <c r="G29" s="28" t="s">
        <v>89</v>
      </c>
      <c r="H29" s="314">
        <f>'ПРИЛОЖЕНИЕ № 5 (расх)'!G27:H27</f>
        <v>138.36000000000001</v>
      </c>
    </row>
    <row r="30" spans="1:10" ht="12.75" x14ac:dyDescent="0.2">
      <c r="A30" s="184" t="s">
        <v>468</v>
      </c>
      <c r="C30" s="22" t="s">
        <v>33</v>
      </c>
      <c r="D30" s="22" t="s">
        <v>34</v>
      </c>
      <c r="E30" s="575"/>
      <c r="F30" s="576"/>
      <c r="G30" s="22"/>
      <c r="H30" s="311">
        <f>H31</f>
        <v>1644.28</v>
      </c>
    </row>
    <row r="31" spans="1:10" ht="27" x14ac:dyDescent="0.2">
      <c r="A31" s="224" t="s">
        <v>517</v>
      </c>
      <c r="C31" s="27" t="s">
        <v>33</v>
      </c>
      <c r="D31" s="27" t="s">
        <v>34</v>
      </c>
      <c r="E31" s="219" t="s">
        <v>156</v>
      </c>
      <c r="F31" s="152" t="s">
        <v>72</v>
      </c>
      <c r="G31" s="27"/>
      <c r="H31" s="312">
        <f>H32+H42</f>
        <v>1644.28</v>
      </c>
    </row>
    <row r="32" spans="1:10" ht="12.75" x14ac:dyDescent="0.2">
      <c r="A32" s="347" t="s">
        <v>269</v>
      </c>
      <c r="C32" s="87" t="s">
        <v>33</v>
      </c>
      <c r="D32" s="208" t="s">
        <v>34</v>
      </c>
      <c r="E32" s="208" t="s">
        <v>270</v>
      </c>
      <c r="F32" s="209" t="s">
        <v>72</v>
      </c>
      <c r="G32" s="209"/>
      <c r="H32" s="313">
        <f>H33</f>
        <v>1491.52</v>
      </c>
    </row>
    <row r="33" spans="1:8" ht="12.75" x14ac:dyDescent="0.2">
      <c r="A33" s="279" t="s">
        <v>160</v>
      </c>
      <c r="C33" s="280" t="s">
        <v>33</v>
      </c>
      <c r="D33" s="280" t="s">
        <v>34</v>
      </c>
      <c r="E33" s="208" t="s">
        <v>294</v>
      </c>
      <c r="F33" s="209" t="s">
        <v>72</v>
      </c>
      <c r="G33" s="280"/>
      <c r="H33" s="412">
        <f>H34+H37</f>
        <v>1491.52</v>
      </c>
    </row>
    <row r="34" spans="1:8" ht="13.5" x14ac:dyDescent="0.25">
      <c r="A34" s="440" t="s">
        <v>222</v>
      </c>
      <c r="C34" s="27" t="s">
        <v>33</v>
      </c>
      <c r="D34" s="27" t="s">
        <v>34</v>
      </c>
      <c r="E34" s="210" t="s">
        <v>294</v>
      </c>
      <c r="F34" s="214" t="s">
        <v>153</v>
      </c>
      <c r="G34" s="28"/>
      <c r="H34" s="312">
        <f>H35</f>
        <v>1359.7</v>
      </c>
    </row>
    <row r="35" spans="1:8" ht="38.25" x14ac:dyDescent="0.2">
      <c r="A35" s="411" t="s">
        <v>240</v>
      </c>
      <c r="C35" s="20" t="s">
        <v>33</v>
      </c>
      <c r="D35" s="20" t="s">
        <v>34</v>
      </c>
      <c r="E35" s="215" t="s">
        <v>294</v>
      </c>
      <c r="F35" s="216" t="s">
        <v>153</v>
      </c>
      <c r="G35" s="28" t="s">
        <v>241</v>
      </c>
      <c r="H35" s="314">
        <f>H36</f>
        <v>1359.7</v>
      </c>
    </row>
    <row r="36" spans="1:8" ht="12.75" x14ac:dyDescent="0.2">
      <c r="A36" s="168" t="s">
        <v>88</v>
      </c>
      <c r="C36" s="20" t="s">
        <v>33</v>
      </c>
      <c r="D36" s="20" t="s">
        <v>34</v>
      </c>
      <c r="E36" s="215" t="s">
        <v>294</v>
      </c>
      <c r="F36" s="216" t="s">
        <v>153</v>
      </c>
      <c r="G36" s="20" t="s">
        <v>89</v>
      </c>
      <c r="H36" s="314">
        <f>'ПРИЛОЖЕНИЕ № 5 (расх)'!H1234</f>
        <v>1359.7</v>
      </c>
    </row>
    <row r="37" spans="1:8" ht="13.5" x14ac:dyDescent="0.2">
      <c r="A37" s="169" t="s">
        <v>154</v>
      </c>
      <c r="C37" s="27" t="s">
        <v>33</v>
      </c>
      <c r="D37" s="27" t="s">
        <v>34</v>
      </c>
      <c r="E37" s="210" t="s">
        <v>294</v>
      </c>
      <c r="F37" s="214" t="s">
        <v>155</v>
      </c>
      <c r="G37" s="20"/>
      <c r="H37" s="312">
        <f>H38+H40</f>
        <v>131.82</v>
      </c>
    </row>
    <row r="38" spans="1:8" ht="12.75" x14ac:dyDescent="0.2">
      <c r="A38" s="441" t="s">
        <v>238</v>
      </c>
      <c r="C38" s="20" t="s">
        <v>33</v>
      </c>
      <c r="D38" s="20" t="s">
        <v>34</v>
      </c>
      <c r="E38" s="215" t="s">
        <v>294</v>
      </c>
      <c r="F38" s="216" t="s">
        <v>155</v>
      </c>
      <c r="G38" s="20" t="s">
        <v>239</v>
      </c>
      <c r="H38" s="314">
        <f>H39</f>
        <v>130.82</v>
      </c>
    </row>
    <row r="39" spans="1:8" ht="25.5" x14ac:dyDescent="0.2">
      <c r="A39" s="168" t="s">
        <v>90</v>
      </c>
      <c r="C39" s="20" t="s">
        <v>33</v>
      </c>
      <c r="D39" s="20" t="s">
        <v>34</v>
      </c>
      <c r="E39" s="215" t="s">
        <v>294</v>
      </c>
      <c r="F39" s="216" t="s">
        <v>155</v>
      </c>
      <c r="G39" s="20" t="s">
        <v>91</v>
      </c>
      <c r="H39" s="314">
        <f>'ПРИЛОЖЕНИЕ № 5 (расх)'!H1237</f>
        <v>130.82</v>
      </c>
    </row>
    <row r="40" spans="1:8" ht="12.75" x14ac:dyDescent="0.2">
      <c r="A40" s="413" t="s">
        <v>242</v>
      </c>
      <c r="C40" s="28" t="s">
        <v>33</v>
      </c>
      <c r="D40" s="28" t="s">
        <v>34</v>
      </c>
      <c r="E40" s="215" t="s">
        <v>294</v>
      </c>
      <c r="F40" s="216" t="s">
        <v>155</v>
      </c>
      <c r="G40" s="20" t="s">
        <v>243</v>
      </c>
      <c r="H40" s="314">
        <f>H41</f>
        <v>1</v>
      </c>
    </row>
    <row r="41" spans="1:8" ht="12.75" x14ac:dyDescent="0.2">
      <c r="A41" s="170" t="s">
        <v>62</v>
      </c>
      <c r="C41" s="28" t="s">
        <v>33</v>
      </c>
      <c r="D41" s="28" t="s">
        <v>34</v>
      </c>
      <c r="E41" s="215" t="s">
        <v>294</v>
      </c>
      <c r="F41" s="216" t="s">
        <v>155</v>
      </c>
      <c r="G41" s="28" t="s">
        <v>63</v>
      </c>
      <c r="H41" s="314">
        <f>'ПРИЛОЖЕНИЕ № 5 (расх)'!H1239</f>
        <v>1</v>
      </c>
    </row>
    <row r="42" spans="1:8" ht="17.25" customHeight="1" x14ac:dyDescent="0.2">
      <c r="A42" s="561" t="s">
        <v>751</v>
      </c>
      <c r="C42" s="105" t="s">
        <v>33</v>
      </c>
      <c r="D42" s="212" t="s">
        <v>34</v>
      </c>
      <c r="E42" s="212" t="s">
        <v>294</v>
      </c>
      <c r="F42" s="560" t="s">
        <v>752</v>
      </c>
      <c r="G42" s="92"/>
      <c r="H42" s="316">
        <f>H43</f>
        <v>152.76</v>
      </c>
    </row>
    <row r="43" spans="1:8" ht="38.25" x14ac:dyDescent="0.2">
      <c r="A43" s="170" t="s">
        <v>240</v>
      </c>
      <c r="C43" s="48" t="s">
        <v>33</v>
      </c>
      <c r="D43" s="215" t="s">
        <v>34</v>
      </c>
      <c r="E43" s="215" t="s">
        <v>294</v>
      </c>
      <c r="F43" s="459" t="s">
        <v>753</v>
      </c>
      <c r="G43" s="216" t="s">
        <v>241</v>
      </c>
      <c r="H43" s="317">
        <f>H44</f>
        <v>152.76</v>
      </c>
    </row>
    <row r="44" spans="1:8" ht="12.75" x14ac:dyDescent="0.2">
      <c r="A44" s="170" t="s">
        <v>88</v>
      </c>
      <c r="C44" s="48" t="s">
        <v>33</v>
      </c>
      <c r="D44" s="215" t="s">
        <v>34</v>
      </c>
      <c r="E44" s="215" t="s">
        <v>294</v>
      </c>
      <c r="F44" s="459" t="s">
        <v>753</v>
      </c>
      <c r="G44" s="216" t="s">
        <v>89</v>
      </c>
      <c r="H44" s="317">
        <f>'ПРИЛОЖЕНИЕ № 5 (расх)'!H1242</f>
        <v>152.76</v>
      </c>
    </row>
    <row r="45" spans="1:8" ht="38.25" x14ac:dyDescent="0.2">
      <c r="A45" s="184" t="s">
        <v>74</v>
      </c>
      <c r="C45" s="22" t="s">
        <v>33</v>
      </c>
      <c r="D45" s="22" t="s">
        <v>8</v>
      </c>
      <c r="E45" s="575"/>
      <c r="F45" s="576"/>
      <c r="G45" s="22"/>
      <c r="H45" s="311">
        <f>H46</f>
        <v>74737.384909999993</v>
      </c>
    </row>
    <row r="46" spans="1:8" ht="27" x14ac:dyDescent="0.2">
      <c r="A46" s="224" t="s">
        <v>517</v>
      </c>
      <c r="C46" s="27" t="s">
        <v>33</v>
      </c>
      <c r="D46" s="210" t="s">
        <v>8</v>
      </c>
      <c r="E46" s="210" t="s">
        <v>156</v>
      </c>
      <c r="F46" s="211" t="s">
        <v>72</v>
      </c>
      <c r="G46" s="87"/>
      <c r="H46" s="312">
        <f>H47+H65+H72</f>
        <v>74737.384909999993</v>
      </c>
    </row>
    <row r="47" spans="1:8" ht="12.75" x14ac:dyDescent="0.2">
      <c r="A47" s="347" t="s">
        <v>269</v>
      </c>
      <c r="C47" s="87" t="s">
        <v>33</v>
      </c>
      <c r="D47" s="87" t="s">
        <v>8</v>
      </c>
      <c r="E47" s="208" t="s">
        <v>270</v>
      </c>
      <c r="F47" s="209" t="s">
        <v>72</v>
      </c>
      <c r="G47" s="87"/>
      <c r="H47" s="313">
        <f>H48+H51+H59+H56+H62</f>
        <v>57511.174910000002</v>
      </c>
    </row>
    <row r="48" spans="1:8" ht="13.5" x14ac:dyDescent="0.25">
      <c r="A48" s="440" t="s">
        <v>222</v>
      </c>
      <c r="C48" s="27" t="s">
        <v>33</v>
      </c>
      <c r="D48" s="27" t="s">
        <v>8</v>
      </c>
      <c r="E48" s="210" t="s">
        <v>270</v>
      </c>
      <c r="F48" s="214" t="s">
        <v>153</v>
      </c>
      <c r="G48" s="28"/>
      <c r="H48" s="312">
        <f>H49</f>
        <v>51276.53</v>
      </c>
    </row>
    <row r="49" spans="1:8" ht="38.25" x14ac:dyDescent="0.2">
      <c r="A49" s="411" t="s">
        <v>240</v>
      </c>
      <c r="C49" s="28" t="s">
        <v>33</v>
      </c>
      <c r="D49" s="28" t="s">
        <v>8</v>
      </c>
      <c r="E49" s="218" t="s">
        <v>270</v>
      </c>
      <c r="F49" s="216" t="s">
        <v>153</v>
      </c>
      <c r="G49" s="28" t="s">
        <v>241</v>
      </c>
      <c r="H49" s="314">
        <f>H50</f>
        <v>51276.53</v>
      </c>
    </row>
    <row r="50" spans="1:8" ht="12.75" x14ac:dyDescent="0.2">
      <c r="A50" s="170" t="s">
        <v>88</v>
      </c>
      <c r="C50" s="28" t="s">
        <v>33</v>
      </c>
      <c r="D50" s="28" t="s">
        <v>8</v>
      </c>
      <c r="E50" s="218" t="s">
        <v>270</v>
      </c>
      <c r="F50" s="216" t="s">
        <v>153</v>
      </c>
      <c r="G50" s="28" t="s">
        <v>89</v>
      </c>
      <c r="H50" s="314">
        <f>'ПРИЛОЖЕНИЕ № 5 (расх)'!H33</f>
        <v>51276.53</v>
      </c>
    </row>
    <row r="51" spans="1:8" ht="13.5" x14ac:dyDescent="0.2">
      <c r="A51" s="169" t="s">
        <v>154</v>
      </c>
      <c r="C51" s="27" t="s">
        <v>33</v>
      </c>
      <c r="D51" s="27" t="s">
        <v>8</v>
      </c>
      <c r="E51" s="210" t="s">
        <v>270</v>
      </c>
      <c r="F51" s="214" t="s">
        <v>155</v>
      </c>
      <c r="G51" s="28"/>
      <c r="H51" s="312">
        <f>H52+H54</f>
        <v>1718.6</v>
      </c>
    </row>
    <row r="52" spans="1:8" ht="12.75" x14ac:dyDescent="0.2">
      <c r="A52" s="441" t="s">
        <v>238</v>
      </c>
      <c r="C52" s="28" t="s">
        <v>33</v>
      </c>
      <c r="D52" s="28" t="s">
        <v>8</v>
      </c>
      <c r="E52" s="218" t="s">
        <v>270</v>
      </c>
      <c r="F52" s="216" t="s">
        <v>155</v>
      </c>
      <c r="G52" s="28" t="s">
        <v>239</v>
      </c>
      <c r="H52" s="314">
        <f>H53</f>
        <v>1541.99</v>
      </c>
    </row>
    <row r="53" spans="1:8" ht="25.5" x14ac:dyDescent="0.2">
      <c r="A53" s="353" t="s">
        <v>90</v>
      </c>
      <c r="C53" s="28" t="s">
        <v>33</v>
      </c>
      <c r="D53" s="28" t="s">
        <v>8</v>
      </c>
      <c r="E53" s="218" t="s">
        <v>270</v>
      </c>
      <c r="F53" s="216" t="s">
        <v>155</v>
      </c>
      <c r="G53" s="28" t="s">
        <v>91</v>
      </c>
      <c r="H53" s="314">
        <f>'ПРИЛОЖЕНИЕ № 5 (расх)'!H36</f>
        <v>1541.99</v>
      </c>
    </row>
    <row r="54" spans="1:8" ht="12.75" x14ac:dyDescent="0.2">
      <c r="A54" s="413" t="s">
        <v>242</v>
      </c>
      <c r="C54" s="28" t="s">
        <v>33</v>
      </c>
      <c r="D54" s="28" t="s">
        <v>8</v>
      </c>
      <c r="E54" s="218" t="s">
        <v>270</v>
      </c>
      <c r="F54" s="216" t="s">
        <v>155</v>
      </c>
      <c r="G54" s="28" t="s">
        <v>243</v>
      </c>
      <c r="H54" s="314">
        <f>H55</f>
        <v>176.61</v>
      </c>
    </row>
    <row r="55" spans="1:8" ht="12.75" x14ac:dyDescent="0.2">
      <c r="A55" s="352" t="s">
        <v>62</v>
      </c>
      <c r="C55" s="28" t="s">
        <v>33</v>
      </c>
      <c r="D55" s="28" t="s">
        <v>8</v>
      </c>
      <c r="E55" s="218" t="s">
        <v>270</v>
      </c>
      <c r="F55" s="216" t="s">
        <v>155</v>
      </c>
      <c r="G55" s="28" t="s">
        <v>63</v>
      </c>
      <c r="H55" s="314">
        <f>'ПРИЛОЖЕНИЕ № 5 (расх)'!H38</f>
        <v>176.61</v>
      </c>
    </row>
    <row r="56" spans="1:8" ht="13.5" x14ac:dyDescent="0.2">
      <c r="A56" s="169" t="s">
        <v>405</v>
      </c>
      <c r="C56" s="27" t="s">
        <v>33</v>
      </c>
      <c r="D56" s="27" t="s">
        <v>8</v>
      </c>
      <c r="E56" s="210" t="s">
        <v>270</v>
      </c>
      <c r="F56" s="214" t="s">
        <v>404</v>
      </c>
      <c r="G56" s="214"/>
      <c r="H56" s="315">
        <f>H57</f>
        <v>469.22</v>
      </c>
    </row>
    <row r="57" spans="1:8" ht="38.25" x14ac:dyDescent="0.2">
      <c r="A57" s="411" t="s">
        <v>240</v>
      </c>
      <c r="C57" s="28" t="s">
        <v>33</v>
      </c>
      <c r="D57" s="28" t="s">
        <v>8</v>
      </c>
      <c r="E57" s="218" t="s">
        <v>270</v>
      </c>
      <c r="F57" s="216" t="s">
        <v>404</v>
      </c>
      <c r="G57" s="216" t="s">
        <v>241</v>
      </c>
      <c r="H57" s="317">
        <f>H58</f>
        <v>469.22</v>
      </c>
    </row>
    <row r="58" spans="1:8" ht="12.75" x14ac:dyDescent="0.2">
      <c r="A58" s="170" t="s">
        <v>88</v>
      </c>
      <c r="C58" s="28" t="s">
        <v>33</v>
      </c>
      <c r="D58" s="28" t="s">
        <v>8</v>
      </c>
      <c r="E58" s="218" t="s">
        <v>270</v>
      </c>
      <c r="F58" s="216" t="s">
        <v>404</v>
      </c>
      <c r="G58" s="216" t="s">
        <v>89</v>
      </c>
      <c r="H58" s="317">
        <f>'ПРИЛОЖЕНИЕ № 5 (расх)'!H41</f>
        <v>469.22</v>
      </c>
    </row>
    <row r="59" spans="1:8" ht="13.5" x14ac:dyDescent="0.2">
      <c r="A59" s="169" t="s">
        <v>231</v>
      </c>
      <c r="C59" s="27" t="s">
        <v>33</v>
      </c>
      <c r="D59" s="27" t="s">
        <v>8</v>
      </c>
      <c r="E59" s="210" t="s">
        <v>270</v>
      </c>
      <c r="F59" s="214" t="s">
        <v>168</v>
      </c>
      <c r="G59" s="28"/>
      <c r="H59" s="312">
        <f>H60</f>
        <v>2661.72</v>
      </c>
    </row>
    <row r="60" spans="1:8" ht="12.75" x14ac:dyDescent="0.2">
      <c r="A60" s="441" t="s">
        <v>238</v>
      </c>
      <c r="C60" s="28" t="s">
        <v>33</v>
      </c>
      <c r="D60" s="28" t="s">
        <v>8</v>
      </c>
      <c r="E60" s="218" t="s">
        <v>270</v>
      </c>
      <c r="F60" s="216" t="s">
        <v>168</v>
      </c>
      <c r="G60" s="28" t="s">
        <v>239</v>
      </c>
      <c r="H60" s="314">
        <f>H61</f>
        <v>2661.72</v>
      </c>
    </row>
    <row r="61" spans="1:8" ht="25.5" x14ac:dyDescent="0.2">
      <c r="A61" s="170" t="s">
        <v>90</v>
      </c>
      <c r="C61" s="28" t="s">
        <v>33</v>
      </c>
      <c r="D61" s="28" t="s">
        <v>8</v>
      </c>
      <c r="E61" s="218" t="s">
        <v>270</v>
      </c>
      <c r="F61" s="216" t="s">
        <v>168</v>
      </c>
      <c r="G61" s="28" t="s">
        <v>91</v>
      </c>
      <c r="H61" s="314">
        <f>'ПРИЛОЖЕНИЕ № 5 (расх)'!H44</f>
        <v>2661.72</v>
      </c>
    </row>
    <row r="62" spans="1:8" ht="18" customHeight="1" x14ac:dyDescent="0.2">
      <c r="A62" s="561" t="s">
        <v>751</v>
      </c>
      <c r="C62" s="28" t="s">
        <v>33</v>
      </c>
      <c r="D62" s="87" t="s">
        <v>8</v>
      </c>
      <c r="E62" s="208" t="s">
        <v>270</v>
      </c>
      <c r="F62" s="92" t="s">
        <v>752</v>
      </c>
      <c r="G62" s="87"/>
      <c r="H62" s="313">
        <f>H63</f>
        <v>1385.10491</v>
      </c>
    </row>
    <row r="63" spans="1:8" ht="38.25" x14ac:dyDescent="0.2">
      <c r="A63" s="411" t="s">
        <v>240</v>
      </c>
      <c r="C63" s="28" t="s">
        <v>33</v>
      </c>
      <c r="D63" s="28" t="s">
        <v>8</v>
      </c>
      <c r="E63" s="218" t="s">
        <v>270</v>
      </c>
      <c r="F63" s="216" t="s">
        <v>753</v>
      </c>
      <c r="G63" s="216" t="s">
        <v>241</v>
      </c>
      <c r="H63" s="314">
        <f>H64</f>
        <v>1385.10491</v>
      </c>
    </row>
    <row r="64" spans="1:8" ht="12.75" x14ac:dyDescent="0.2">
      <c r="A64" s="170" t="s">
        <v>88</v>
      </c>
      <c r="C64" s="28" t="s">
        <v>33</v>
      </c>
      <c r="D64" s="28" t="s">
        <v>8</v>
      </c>
      <c r="E64" s="218" t="s">
        <v>270</v>
      </c>
      <c r="F64" s="216" t="s">
        <v>753</v>
      </c>
      <c r="G64" s="216" t="s">
        <v>89</v>
      </c>
      <c r="H64" s="314">
        <f>'ПРИЛОЖЕНИЕ № 5 (расх)'!H47</f>
        <v>1385.10491</v>
      </c>
    </row>
    <row r="65" spans="1:8" ht="25.5" x14ac:dyDescent="0.2">
      <c r="A65" s="347" t="s">
        <v>386</v>
      </c>
      <c r="C65" s="87" t="s">
        <v>33</v>
      </c>
      <c r="D65" s="87" t="s">
        <v>8</v>
      </c>
      <c r="E65" s="208" t="s">
        <v>385</v>
      </c>
      <c r="F65" s="92" t="s">
        <v>72</v>
      </c>
      <c r="G65" s="87"/>
      <c r="H65" s="313">
        <f>H66+H69</f>
        <v>1007.34</v>
      </c>
    </row>
    <row r="66" spans="1:8" ht="13.5" x14ac:dyDescent="0.25">
      <c r="A66" s="440" t="s">
        <v>222</v>
      </c>
      <c r="C66" s="27" t="s">
        <v>33</v>
      </c>
      <c r="D66" s="27" t="s">
        <v>8</v>
      </c>
      <c r="E66" s="210" t="s">
        <v>385</v>
      </c>
      <c r="F66" s="214" t="s">
        <v>153</v>
      </c>
      <c r="G66" s="27"/>
      <c r="H66" s="312">
        <f>H67</f>
        <v>994.84</v>
      </c>
    </row>
    <row r="67" spans="1:8" ht="38.25" x14ac:dyDescent="0.2">
      <c r="A67" s="411" t="s">
        <v>240</v>
      </c>
      <c r="C67" s="28" t="s">
        <v>33</v>
      </c>
      <c r="D67" s="28" t="s">
        <v>8</v>
      </c>
      <c r="E67" s="218" t="s">
        <v>385</v>
      </c>
      <c r="F67" s="216" t="s">
        <v>153</v>
      </c>
      <c r="G67" s="28" t="s">
        <v>241</v>
      </c>
      <c r="H67" s="314">
        <f>H68</f>
        <v>994.84</v>
      </c>
    </row>
    <row r="68" spans="1:8" ht="12.75" x14ac:dyDescent="0.2">
      <c r="A68" s="170" t="s">
        <v>88</v>
      </c>
      <c r="C68" s="28" t="s">
        <v>33</v>
      </c>
      <c r="D68" s="28" t="s">
        <v>8</v>
      </c>
      <c r="E68" s="218" t="s">
        <v>385</v>
      </c>
      <c r="F68" s="216" t="s">
        <v>153</v>
      </c>
      <c r="G68" s="28" t="s">
        <v>89</v>
      </c>
      <c r="H68" s="314">
        <f>'ПРИЛОЖЕНИЕ № 5 (расх)'!H51</f>
        <v>994.84</v>
      </c>
    </row>
    <row r="69" spans="1:8" ht="13.5" x14ac:dyDescent="0.2">
      <c r="A69" s="169" t="s">
        <v>154</v>
      </c>
      <c r="C69" s="27" t="s">
        <v>33</v>
      </c>
      <c r="D69" s="27" t="s">
        <v>8</v>
      </c>
      <c r="E69" s="210" t="s">
        <v>385</v>
      </c>
      <c r="F69" s="214" t="s">
        <v>155</v>
      </c>
      <c r="G69" s="27"/>
      <c r="H69" s="312">
        <f>H70</f>
        <v>12.5</v>
      </c>
    </row>
    <row r="70" spans="1:8" ht="12.75" x14ac:dyDescent="0.2">
      <c r="A70" s="441" t="s">
        <v>238</v>
      </c>
      <c r="C70" s="28" t="s">
        <v>33</v>
      </c>
      <c r="D70" s="28" t="s">
        <v>8</v>
      </c>
      <c r="E70" s="218" t="s">
        <v>385</v>
      </c>
      <c r="F70" s="216" t="s">
        <v>155</v>
      </c>
      <c r="G70" s="28" t="s">
        <v>239</v>
      </c>
      <c r="H70" s="314">
        <f>H71</f>
        <v>12.5</v>
      </c>
    </row>
    <row r="71" spans="1:8" ht="25.5" x14ac:dyDescent="0.2">
      <c r="A71" s="353" t="s">
        <v>90</v>
      </c>
      <c r="C71" s="28" t="s">
        <v>33</v>
      </c>
      <c r="D71" s="28" t="s">
        <v>8</v>
      </c>
      <c r="E71" s="218" t="s">
        <v>385</v>
      </c>
      <c r="F71" s="216" t="s">
        <v>155</v>
      </c>
      <c r="G71" s="28" t="s">
        <v>91</v>
      </c>
      <c r="H71" s="314">
        <f>'ПРИЛОЖЕНИЕ № 5 (расх)'!H54</f>
        <v>12.5</v>
      </c>
    </row>
    <row r="72" spans="1:8" ht="13.5" x14ac:dyDescent="0.2">
      <c r="A72" s="169" t="s">
        <v>121</v>
      </c>
      <c r="C72" s="27" t="s">
        <v>33</v>
      </c>
      <c r="D72" s="27" t="s">
        <v>8</v>
      </c>
      <c r="E72" s="210" t="s">
        <v>272</v>
      </c>
      <c r="F72" s="211" t="s">
        <v>72</v>
      </c>
      <c r="G72" s="27"/>
      <c r="H72" s="312">
        <f>H73+H76+H79</f>
        <v>16218.869999999999</v>
      </c>
    </row>
    <row r="73" spans="1:8" ht="13.5" x14ac:dyDescent="0.25">
      <c r="A73" s="440" t="s">
        <v>222</v>
      </c>
      <c r="C73" s="27" t="s">
        <v>33</v>
      </c>
      <c r="D73" s="27" t="s">
        <v>8</v>
      </c>
      <c r="E73" s="210" t="s">
        <v>272</v>
      </c>
      <c r="F73" s="214" t="s">
        <v>153</v>
      </c>
      <c r="G73" s="27"/>
      <c r="H73" s="312">
        <f>H74</f>
        <v>14578.58</v>
      </c>
    </row>
    <row r="74" spans="1:8" ht="38.25" x14ac:dyDescent="0.2">
      <c r="A74" s="411" t="s">
        <v>240</v>
      </c>
      <c r="C74" s="28" t="s">
        <v>33</v>
      </c>
      <c r="D74" s="28" t="s">
        <v>8</v>
      </c>
      <c r="E74" s="218" t="s">
        <v>272</v>
      </c>
      <c r="F74" s="216" t="s">
        <v>153</v>
      </c>
      <c r="G74" s="28" t="s">
        <v>241</v>
      </c>
      <c r="H74" s="314">
        <f>H75</f>
        <v>14578.58</v>
      </c>
    </row>
    <row r="75" spans="1:8" ht="12.75" x14ac:dyDescent="0.2">
      <c r="A75" s="170" t="s">
        <v>88</v>
      </c>
      <c r="C75" s="28" t="s">
        <v>33</v>
      </c>
      <c r="D75" s="28" t="s">
        <v>8</v>
      </c>
      <c r="E75" s="218" t="s">
        <v>272</v>
      </c>
      <c r="F75" s="216" t="s">
        <v>153</v>
      </c>
      <c r="G75" s="28" t="s">
        <v>89</v>
      </c>
      <c r="H75" s="314">
        <f>'ПРИЛОЖЕНИЕ № 5 (расх)'!H58</f>
        <v>14578.58</v>
      </c>
    </row>
    <row r="76" spans="1:8" ht="13.5" x14ac:dyDescent="0.2">
      <c r="A76" s="169" t="s">
        <v>154</v>
      </c>
      <c r="C76" s="27" t="s">
        <v>33</v>
      </c>
      <c r="D76" s="27" t="s">
        <v>8</v>
      </c>
      <c r="E76" s="210" t="s">
        <v>272</v>
      </c>
      <c r="F76" s="214" t="s">
        <v>155</v>
      </c>
      <c r="G76" s="27"/>
      <c r="H76" s="312">
        <f>H77</f>
        <v>1491.39</v>
      </c>
    </row>
    <row r="77" spans="1:8" ht="12.75" x14ac:dyDescent="0.2">
      <c r="A77" s="441" t="s">
        <v>238</v>
      </c>
      <c r="C77" s="28" t="s">
        <v>33</v>
      </c>
      <c r="D77" s="28" t="s">
        <v>8</v>
      </c>
      <c r="E77" s="218" t="s">
        <v>272</v>
      </c>
      <c r="F77" s="216" t="s">
        <v>155</v>
      </c>
      <c r="G77" s="28" t="s">
        <v>239</v>
      </c>
      <c r="H77" s="314">
        <f>H78</f>
        <v>1491.39</v>
      </c>
    </row>
    <row r="78" spans="1:8" ht="25.5" x14ac:dyDescent="0.2">
      <c r="A78" s="353" t="s">
        <v>90</v>
      </c>
      <c r="C78" s="28" t="s">
        <v>33</v>
      </c>
      <c r="D78" s="28" t="s">
        <v>8</v>
      </c>
      <c r="E78" s="218" t="s">
        <v>272</v>
      </c>
      <c r="F78" s="216" t="s">
        <v>155</v>
      </c>
      <c r="G78" s="28" t="s">
        <v>91</v>
      </c>
      <c r="H78" s="314">
        <f>'ПРИЛОЖЕНИЕ № 5 (расх)'!H61</f>
        <v>1491.39</v>
      </c>
    </row>
    <row r="79" spans="1:8" ht="13.5" x14ac:dyDescent="0.2">
      <c r="A79" s="169" t="s">
        <v>405</v>
      </c>
      <c r="C79" s="27" t="s">
        <v>33</v>
      </c>
      <c r="D79" s="27" t="s">
        <v>8</v>
      </c>
      <c r="E79" s="210" t="s">
        <v>272</v>
      </c>
      <c r="F79" s="214" t="s">
        <v>404</v>
      </c>
      <c r="G79" s="214"/>
      <c r="H79" s="315">
        <f>H80</f>
        <v>148.9</v>
      </c>
    </row>
    <row r="80" spans="1:8" ht="38.25" x14ac:dyDescent="0.2">
      <c r="A80" s="411" t="s">
        <v>240</v>
      </c>
      <c r="C80" s="28" t="s">
        <v>33</v>
      </c>
      <c r="D80" s="28" t="s">
        <v>8</v>
      </c>
      <c r="E80" s="218" t="s">
        <v>272</v>
      </c>
      <c r="F80" s="216" t="s">
        <v>404</v>
      </c>
      <c r="G80" s="216" t="s">
        <v>241</v>
      </c>
      <c r="H80" s="317">
        <f>H81</f>
        <v>148.9</v>
      </c>
    </row>
    <row r="81" spans="1:10" ht="12.75" x14ac:dyDescent="0.2">
      <c r="A81" s="170" t="s">
        <v>88</v>
      </c>
      <c r="C81" s="28" t="s">
        <v>33</v>
      </c>
      <c r="D81" s="28" t="s">
        <v>8</v>
      </c>
      <c r="E81" s="218" t="s">
        <v>272</v>
      </c>
      <c r="F81" s="216" t="s">
        <v>404</v>
      </c>
      <c r="G81" s="216" t="s">
        <v>89</v>
      </c>
      <c r="H81" s="317">
        <f>'ПРИЛОЖЕНИЕ № 5 (расх)'!H64</f>
        <v>148.9</v>
      </c>
    </row>
    <row r="82" spans="1:10" ht="25.5" x14ac:dyDescent="0.2">
      <c r="A82" s="184" t="s">
        <v>61</v>
      </c>
      <c r="C82" s="22" t="s">
        <v>33</v>
      </c>
      <c r="D82" s="22" t="s">
        <v>37</v>
      </c>
      <c r="E82" s="575"/>
      <c r="F82" s="576"/>
      <c r="G82" s="22"/>
      <c r="H82" s="311">
        <f>H83+H106</f>
        <v>9960.64509</v>
      </c>
    </row>
    <row r="83" spans="1:10" ht="27" x14ac:dyDescent="0.2">
      <c r="A83" s="224" t="s">
        <v>517</v>
      </c>
      <c r="C83" s="27" t="s">
        <v>33</v>
      </c>
      <c r="D83" s="210" t="s">
        <v>37</v>
      </c>
      <c r="E83" s="210" t="s">
        <v>156</v>
      </c>
      <c r="F83" s="211" t="s">
        <v>72</v>
      </c>
      <c r="G83" s="87"/>
      <c r="H83" s="312">
        <f>H84</f>
        <v>9636.8700000000008</v>
      </c>
    </row>
    <row r="84" spans="1:10" ht="12.75" x14ac:dyDescent="0.2">
      <c r="A84" s="347" t="s">
        <v>269</v>
      </c>
      <c r="C84" s="87" t="s">
        <v>33</v>
      </c>
      <c r="D84" s="208" t="s">
        <v>37</v>
      </c>
      <c r="E84" s="208" t="s">
        <v>270</v>
      </c>
      <c r="F84" s="209" t="s">
        <v>72</v>
      </c>
      <c r="G84" s="87"/>
      <c r="H84" s="313">
        <f>H85+H92</f>
        <v>9636.8700000000008</v>
      </c>
    </row>
    <row r="85" spans="1:10" ht="13.5" x14ac:dyDescent="0.2">
      <c r="A85" s="169" t="s">
        <v>83</v>
      </c>
      <c r="C85" s="27" t="s">
        <v>33</v>
      </c>
      <c r="D85" s="27" t="s">
        <v>37</v>
      </c>
      <c r="E85" s="210" t="s">
        <v>282</v>
      </c>
      <c r="F85" s="211" t="s">
        <v>72</v>
      </c>
      <c r="G85" s="27"/>
      <c r="H85" s="312">
        <f>H86+H89</f>
        <v>0</v>
      </c>
    </row>
    <row r="86" spans="1:10" ht="13.5" x14ac:dyDescent="0.25">
      <c r="A86" s="440" t="s">
        <v>222</v>
      </c>
      <c r="C86" s="27" t="s">
        <v>33</v>
      </c>
      <c r="D86" s="27" t="s">
        <v>37</v>
      </c>
      <c r="E86" s="213" t="s">
        <v>282</v>
      </c>
      <c r="F86" s="214" t="s">
        <v>153</v>
      </c>
      <c r="G86" s="20"/>
      <c r="H86" s="312">
        <f>H87</f>
        <v>0</v>
      </c>
    </row>
    <row r="87" spans="1:10" ht="38.25" x14ac:dyDescent="0.2">
      <c r="A87" s="411" t="s">
        <v>240</v>
      </c>
      <c r="C87" s="28" t="s">
        <v>33</v>
      </c>
      <c r="D87" s="28" t="s">
        <v>37</v>
      </c>
      <c r="E87" s="215" t="s">
        <v>282</v>
      </c>
      <c r="F87" s="216" t="s">
        <v>153</v>
      </c>
      <c r="G87" s="20" t="s">
        <v>241</v>
      </c>
      <c r="H87" s="314">
        <f>H88</f>
        <v>0</v>
      </c>
    </row>
    <row r="88" spans="1:10" ht="12.75" x14ac:dyDescent="0.2">
      <c r="A88" s="168" t="s">
        <v>88</v>
      </c>
      <c r="C88" s="28" t="s">
        <v>33</v>
      </c>
      <c r="D88" s="28" t="s">
        <v>37</v>
      </c>
      <c r="E88" s="215" t="s">
        <v>282</v>
      </c>
      <c r="F88" s="216" t="s">
        <v>153</v>
      </c>
      <c r="G88" s="20" t="s">
        <v>89</v>
      </c>
      <c r="H88" s="314">
        <f>'ПРИЛОЖЕНИЕ № 5 (расх)'!H71</f>
        <v>0</v>
      </c>
    </row>
    <row r="89" spans="1:10" ht="13.5" x14ac:dyDescent="0.2">
      <c r="A89" s="169" t="s">
        <v>154</v>
      </c>
      <c r="C89" s="27" t="s">
        <v>33</v>
      </c>
      <c r="D89" s="27" t="s">
        <v>37</v>
      </c>
      <c r="E89" s="213" t="s">
        <v>282</v>
      </c>
      <c r="F89" s="214" t="s">
        <v>155</v>
      </c>
      <c r="G89" s="20"/>
      <c r="H89" s="312">
        <f>H90</f>
        <v>0</v>
      </c>
    </row>
    <row r="90" spans="1:10" ht="12.75" x14ac:dyDescent="0.2">
      <c r="A90" s="441" t="s">
        <v>238</v>
      </c>
      <c r="C90" s="28" t="s">
        <v>33</v>
      </c>
      <c r="D90" s="28" t="s">
        <v>37</v>
      </c>
      <c r="E90" s="215" t="s">
        <v>282</v>
      </c>
      <c r="F90" s="216" t="s">
        <v>155</v>
      </c>
      <c r="G90" s="20" t="s">
        <v>239</v>
      </c>
      <c r="H90" s="314">
        <f>H91</f>
        <v>0</v>
      </c>
    </row>
    <row r="91" spans="1:10" ht="25.5" x14ac:dyDescent="0.2">
      <c r="A91" s="329" t="s">
        <v>90</v>
      </c>
      <c r="C91" s="28" t="s">
        <v>33</v>
      </c>
      <c r="D91" s="28" t="s">
        <v>37</v>
      </c>
      <c r="E91" s="215" t="s">
        <v>282</v>
      </c>
      <c r="F91" s="216" t="s">
        <v>155</v>
      </c>
      <c r="G91" s="20" t="s">
        <v>91</v>
      </c>
      <c r="H91" s="314">
        <f>'ПРИЛОЖЕНИЕ № 5 (расх)'!H74</f>
        <v>0</v>
      </c>
    </row>
    <row r="92" spans="1:10" s="385" customFormat="1" ht="12.75" x14ac:dyDescent="0.2">
      <c r="A92" s="279" t="s">
        <v>297</v>
      </c>
      <c r="B92" s="383"/>
      <c r="C92" s="87" t="s">
        <v>33</v>
      </c>
      <c r="D92" s="87" t="s">
        <v>37</v>
      </c>
      <c r="E92" s="208" t="s">
        <v>296</v>
      </c>
      <c r="F92" s="209" t="s">
        <v>72</v>
      </c>
      <c r="G92" s="87"/>
      <c r="H92" s="313">
        <f>H93+H96+H103</f>
        <v>9636.8700000000008</v>
      </c>
      <c r="I92" s="384"/>
      <c r="J92" s="79"/>
    </row>
    <row r="93" spans="1:10" s="385" customFormat="1" ht="13.5" x14ac:dyDescent="0.25">
      <c r="A93" s="440" t="s">
        <v>222</v>
      </c>
      <c r="B93" s="383"/>
      <c r="C93" s="27" t="s">
        <v>33</v>
      </c>
      <c r="D93" s="27" t="s">
        <v>37</v>
      </c>
      <c r="E93" s="210" t="s">
        <v>296</v>
      </c>
      <c r="F93" s="214" t="s">
        <v>153</v>
      </c>
      <c r="G93" s="27"/>
      <c r="H93" s="312">
        <f>H94</f>
        <v>8697.36</v>
      </c>
      <c r="I93" s="384"/>
      <c r="J93" s="79"/>
    </row>
    <row r="94" spans="1:10" s="385" customFormat="1" ht="38.25" x14ac:dyDescent="0.2">
      <c r="A94" s="411" t="s">
        <v>240</v>
      </c>
      <c r="B94" s="383"/>
      <c r="C94" s="28" t="s">
        <v>33</v>
      </c>
      <c r="D94" s="28" t="s">
        <v>37</v>
      </c>
      <c r="E94" s="218" t="s">
        <v>296</v>
      </c>
      <c r="F94" s="216" t="s">
        <v>153</v>
      </c>
      <c r="G94" s="28" t="s">
        <v>241</v>
      </c>
      <c r="H94" s="314">
        <f>H95</f>
        <v>8697.36</v>
      </c>
      <c r="I94" s="384"/>
      <c r="J94" s="79"/>
    </row>
    <row r="95" spans="1:10" s="385" customFormat="1" ht="12.75" x14ac:dyDescent="0.2">
      <c r="A95" s="170" t="s">
        <v>88</v>
      </c>
      <c r="B95" s="383"/>
      <c r="C95" s="28" t="s">
        <v>33</v>
      </c>
      <c r="D95" s="28" t="s">
        <v>37</v>
      </c>
      <c r="E95" s="218" t="s">
        <v>296</v>
      </c>
      <c r="F95" s="216" t="s">
        <v>153</v>
      </c>
      <c r="G95" s="28" t="s">
        <v>89</v>
      </c>
      <c r="H95" s="314">
        <f>'ПРИЛОЖЕНИЕ № 5 (расх)'!H1251</f>
        <v>8697.36</v>
      </c>
      <c r="I95" s="384"/>
      <c r="J95" s="79"/>
    </row>
    <row r="96" spans="1:10" s="385" customFormat="1" ht="13.5" x14ac:dyDescent="0.2">
      <c r="A96" s="169" t="s">
        <v>154</v>
      </c>
      <c r="B96" s="383"/>
      <c r="C96" s="27" t="s">
        <v>33</v>
      </c>
      <c r="D96" s="27" t="s">
        <v>37</v>
      </c>
      <c r="E96" s="210" t="s">
        <v>296</v>
      </c>
      <c r="F96" s="214" t="s">
        <v>155</v>
      </c>
      <c r="G96" s="28"/>
      <c r="H96" s="312">
        <f>H97+H101+H99</f>
        <v>811.81000000000006</v>
      </c>
      <c r="I96" s="384"/>
      <c r="J96" s="79"/>
    </row>
    <row r="97" spans="1:10" s="385" customFormat="1" ht="12.75" x14ac:dyDescent="0.2">
      <c r="A97" s="441" t="s">
        <v>238</v>
      </c>
      <c r="B97" s="383"/>
      <c r="C97" s="28" t="s">
        <v>33</v>
      </c>
      <c r="D97" s="28" t="s">
        <v>37</v>
      </c>
      <c r="E97" s="218" t="s">
        <v>296</v>
      </c>
      <c r="F97" s="216" t="s">
        <v>155</v>
      </c>
      <c r="G97" s="28" t="s">
        <v>239</v>
      </c>
      <c r="H97" s="314">
        <f>H98</f>
        <v>765.2</v>
      </c>
      <c r="I97" s="384"/>
      <c r="J97" s="79"/>
    </row>
    <row r="98" spans="1:10" s="385" customFormat="1" ht="25.5" x14ac:dyDescent="0.2">
      <c r="A98" s="170" t="s">
        <v>90</v>
      </c>
      <c r="B98" s="383"/>
      <c r="C98" s="28" t="s">
        <v>33</v>
      </c>
      <c r="D98" s="28" t="s">
        <v>37</v>
      </c>
      <c r="E98" s="218" t="s">
        <v>296</v>
      </c>
      <c r="F98" s="216" t="s">
        <v>155</v>
      </c>
      <c r="G98" s="28" t="s">
        <v>91</v>
      </c>
      <c r="H98" s="314">
        <f>'ПРИЛОЖЕНИЕ № 5 (расх)'!H1254</f>
        <v>765.2</v>
      </c>
      <c r="I98" s="384"/>
      <c r="J98" s="79"/>
    </row>
    <row r="99" spans="1:10" s="385" customFormat="1" ht="12.75" x14ac:dyDescent="0.2">
      <c r="A99" s="170" t="s">
        <v>244</v>
      </c>
      <c r="B99" s="383"/>
      <c r="C99" s="28" t="s">
        <v>33</v>
      </c>
      <c r="D99" s="28" t="s">
        <v>37</v>
      </c>
      <c r="E99" s="218" t="s">
        <v>296</v>
      </c>
      <c r="F99" s="216" t="s">
        <v>172</v>
      </c>
      <c r="G99" s="28" t="s">
        <v>245</v>
      </c>
      <c r="H99" s="314">
        <f>H100</f>
        <v>41.4</v>
      </c>
      <c r="I99" s="384"/>
      <c r="J99" s="79"/>
    </row>
    <row r="100" spans="1:10" s="385" customFormat="1" ht="12.75" x14ac:dyDescent="0.2">
      <c r="A100" s="170" t="s">
        <v>92</v>
      </c>
      <c r="B100" s="383"/>
      <c r="C100" s="28" t="s">
        <v>33</v>
      </c>
      <c r="D100" s="28" t="s">
        <v>37</v>
      </c>
      <c r="E100" s="218" t="s">
        <v>296</v>
      </c>
      <c r="F100" s="216" t="s">
        <v>172</v>
      </c>
      <c r="G100" s="28" t="s">
        <v>93</v>
      </c>
      <c r="H100" s="314">
        <f>'ПРИЛОЖЕНИЕ № 5 (расх)'!H1256</f>
        <v>41.4</v>
      </c>
      <c r="I100" s="384"/>
      <c r="J100" s="79"/>
    </row>
    <row r="101" spans="1:10" s="385" customFormat="1" ht="12.75" x14ac:dyDescent="0.2">
      <c r="A101" s="413" t="s">
        <v>242</v>
      </c>
      <c r="B101" s="383"/>
      <c r="C101" s="20" t="s">
        <v>33</v>
      </c>
      <c r="D101" s="20" t="s">
        <v>37</v>
      </c>
      <c r="E101" s="218" t="s">
        <v>296</v>
      </c>
      <c r="F101" s="216" t="s">
        <v>155</v>
      </c>
      <c r="G101" s="28" t="s">
        <v>243</v>
      </c>
      <c r="H101" s="314">
        <f>H102</f>
        <v>5.21</v>
      </c>
      <c r="I101" s="384"/>
      <c r="J101" s="79"/>
    </row>
    <row r="102" spans="1:10" s="385" customFormat="1" ht="12.75" x14ac:dyDescent="0.2">
      <c r="A102" s="168" t="s">
        <v>62</v>
      </c>
      <c r="B102" s="383"/>
      <c r="C102" s="20" t="s">
        <v>33</v>
      </c>
      <c r="D102" s="20" t="s">
        <v>37</v>
      </c>
      <c r="E102" s="218" t="s">
        <v>296</v>
      </c>
      <c r="F102" s="216" t="s">
        <v>155</v>
      </c>
      <c r="G102" s="20" t="s">
        <v>63</v>
      </c>
      <c r="H102" s="314">
        <f>'ПРИЛОЖЕНИЕ № 5 (расх)'!H1258</f>
        <v>5.21</v>
      </c>
      <c r="I102" s="384"/>
      <c r="J102" s="79"/>
    </row>
    <row r="103" spans="1:10" s="385" customFormat="1" ht="13.5" x14ac:dyDescent="0.2">
      <c r="A103" s="169" t="s">
        <v>405</v>
      </c>
      <c r="B103" s="383"/>
      <c r="C103" s="47" t="s">
        <v>33</v>
      </c>
      <c r="D103" s="213" t="s">
        <v>37</v>
      </c>
      <c r="E103" s="213" t="s">
        <v>296</v>
      </c>
      <c r="F103" s="214" t="s">
        <v>404</v>
      </c>
      <c r="G103" s="214"/>
      <c r="H103" s="315">
        <f>H104</f>
        <v>127.7</v>
      </c>
      <c r="I103" s="384"/>
      <c r="J103" s="79"/>
    </row>
    <row r="104" spans="1:10" s="385" customFormat="1" ht="38.25" x14ac:dyDescent="0.2">
      <c r="A104" s="411" t="s">
        <v>240</v>
      </c>
      <c r="B104" s="383"/>
      <c r="C104" s="48" t="s">
        <v>33</v>
      </c>
      <c r="D104" s="215" t="s">
        <v>37</v>
      </c>
      <c r="E104" s="215" t="s">
        <v>296</v>
      </c>
      <c r="F104" s="216" t="s">
        <v>404</v>
      </c>
      <c r="G104" s="216" t="s">
        <v>241</v>
      </c>
      <c r="H104" s="317">
        <f>H105</f>
        <v>127.7</v>
      </c>
      <c r="I104" s="384"/>
      <c r="J104" s="79"/>
    </row>
    <row r="105" spans="1:10" s="385" customFormat="1" ht="12.75" x14ac:dyDescent="0.2">
      <c r="A105" s="170" t="s">
        <v>88</v>
      </c>
      <c r="B105" s="383"/>
      <c r="C105" s="48" t="s">
        <v>33</v>
      </c>
      <c r="D105" s="215" t="s">
        <v>37</v>
      </c>
      <c r="E105" s="215" t="s">
        <v>296</v>
      </c>
      <c r="F105" s="216" t="s">
        <v>404</v>
      </c>
      <c r="G105" s="216" t="s">
        <v>89</v>
      </c>
      <c r="H105" s="317">
        <f>'ПРИЛОЖЕНИЕ № 5 (расх)'!H1261</f>
        <v>127.7</v>
      </c>
      <c r="I105" s="384"/>
      <c r="J105" s="79"/>
    </row>
    <row r="106" spans="1:10" s="385" customFormat="1" ht="13.5" customHeight="1" x14ac:dyDescent="0.2">
      <c r="A106" s="561" t="s">
        <v>751</v>
      </c>
      <c r="B106" s="383"/>
      <c r="C106" s="105" t="s">
        <v>33</v>
      </c>
      <c r="D106" s="212" t="s">
        <v>37</v>
      </c>
      <c r="E106" s="212" t="s">
        <v>296</v>
      </c>
      <c r="F106" s="92" t="s">
        <v>752</v>
      </c>
      <c r="G106" s="92"/>
      <c r="H106" s="316">
        <f>H107</f>
        <v>323.77508999999998</v>
      </c>
      <c r="I106" s="384"/>
      <c r="J106" s="79"/>
    </row>
    <row r="107" spans="1:10" s="385" customFormat="1" ht="38.25" x14ac:dyDescent="0.2">
      <c r="A107" s="170" t="s">
        <v>240</v>
      </c>
      <c r="B107" s="383"/>
      <c r="C107" s="48" t="s">
        <v>33</v>
      </c>
      <c r="D107" s="215" t="s">
        <v>37</v>
      </c>
      <c r="E107" s="215" t="s">
        <v>296</v>
      </c>
      <c r="F107" s="216" t="s">
        <v>753</v>
      </c>
      <c r="G107" s="216" t="s">
        <v>241</v>
      </c>
      <c r="H107" s="317">
        <f>H108</f>
        <v>323.77508999999998</v>
      </c>
      <c r="I107" s="384"/>
      <c r="J107" s="79"/>
    </row>
    <row r="108" spans="1:10" s="385" customFormat="1" ht="12.75" x14ac:dyDescent="0.2">
      <c r="A108" s="170" t="s">
        <v>88</v>
      </c>
      <c r="B108" s="383"/>
      <c r="C108" s="48" t="s">
        <v>33</v>
      </c>
      <c r="D108" s="215" t="s">
        <v>37</v>
      </c>
      <c r="E108" s="215" t="s">
        <v>296</v>
      </c>
      <c r="F108" s="216" t="s">
        <v>753</v>
      </c>
      <c r="G108" s="216" t="s">
        <v>89</v>
      </c>
      <c r="H108" s="317">
        <f>'ПРИЛОЖЕНИЕ № 5 (расх)'!H1264</f>
        <v>323.77508999999998</v>
      </c>
      <c r="I108" s="384"/>
      <c r="J108" s="79"/>
    </row>
    <row r="109" spans="1:10" s="385" customFormat="1" ht="14.25" x14ac:dyDescent="0.2">
      <c r="A109" s="166" t="s">
        <v>535</v>
      </c>
      <c r="B109" s="383"/>
      <c r="C109" s="22" t="s">
        <v>33</v>
      </c>
      <c r="D109" s="22" t="s">
        <v>17</v>
      </c>
      <c r="E109" s="575"/>
      <c r="F109" s="576"/>
      <c r="G109" s="22"/>
      <c r="H109" s="311">
        <f>H110+H115</f>
        <v>526.49</v>
      </c>
      <c r="I109" s="384"/>
      <c r="J109" s="79"/>
    </row>
    <row r="110" spans="1:10" s="385" customFormat="1" ht="12.75" x14ac:dyDescent="0.2">
      <c r="A110" s="299" t="s">
        <v>225</v>
      </c>
      <c r="B110" s="383"/>
      <c r="C110" s="87" t="s">
        <v>33</v>
      </c>
      <c r="D110" s="87" t="s">
        <v>17</v>
      </c>
      <c r="E110" s="212" t="s">
        <v>221</v>
      </c>
      <c r="F110" s="92" t="s">
        <v>72</v>
      </c>
      <c r="G110" s="280"/>
      <c r="H110" s="313">
        <f>H111</f>
        <v>226.49</v>
      </c>
      <c r="I110" s="384"/>
      <c r="J110" s="79"/>
    </row>
    <row r="111" spans="1:10" s="385" customFormat="1" ht="13.5" x14ac:dyDescent="0.2">
      <c r="A111" s="490" t="s">
        <v>573</v>
      </c>
      <c r="B111" s="383"/>
      <c r="C111" s="27" t="s">
        <v>33</v>
      </c>
      <c r="D111" s="27" t="s">
        <v>17</v>
      </c>
      <c r="E111" s="213" t="s">
        <v>572</v>
      </c>
      <c r="F111" s="214" t="s">
        <v>72</v>
      </c>
      <c r="G111" s="19"/>
      <c r="H111" s="312">
        <f>H112</f>
        <v>226.49</v>
      </c>
      <c r="I111" s="384"/>
      <c r="J111" s="79"/>
    </row>
    <row r="112" spans="1:10" s="385" customFormat="1" ht="13.5" x14ac:dyDescent="0.2">
      <c r="A112" s="169" t="s">
        <v>228</v>
      </c>
      <c r="B112" s="383"/>
      <c r="C112" s="27" t="s">
        <v>33</v>
      </c>
      <c r="D112" s="27" t="s">
        <v>17</v>
      </c>
      <c r="E112" s="213" t="s">
        <v>572</v>
      </c>
      <c r="F112" s="211" t="s">
        <v>214</v>
      </c>
      <c r="G112" s="28"/>
      <c r="H112" s="312">
        <f>H113</f>
        <v>226.49</v>
      </c>
      <c r="I112" s="384"/>
      <c r="J112" s="79"/>
    </row>
    <row r="113" spans="1:10" s="385" customFormat="1" ht="12.75" x14ac:dyDescent="0.2">
      <c r="A113" s="416" t="s">
        <v>242</v>
      </c>
      <c r="B113" s="383"/>
      <c r="C113" s="28" t="s">
        <v>33</v>
      </c>
      <c r="D113" s="28" t="s">
        <v>17</v>
      </c>
      <c r="E113" s="215" t="s">
        <v>572</v>
      </c>
      <c r="F113" s="216" t="s">
        <v>214</v>
      </c>
      <c r="G113" s="28" t="s">
        <v>243</v>
      </c>
      <c r="H113" s="314">
        <f>H114</f>
        <v>226.49</v>
      </c>
      <c r="I113" s="384"/>
      <c r="J113" s="79"/>
    </row>
    <row r="114" spans="1:10" s="385" customFormat="1" ht="12.75" x14ac:dyDescent="0.2">
      <c r="A114" s="170" t="s">
        <v>687</v>
      </c>
      <c r="B114" s="383"/>
      <c r="C114" s="28" t="s">
        <v>33</v>
      </c>
      <c r="D114" s="28" t="s">
        <v>17</v>
      </c>
      <c r="E114" s="215" t="s">
        <v>572</v>
      </c>
      <c r="F114" s="216" t="s">
        <v>214</v>
      </c>
      <c r="G114" s="28" t="s">
        <v>686</v>
      </c>
      <c r="H114" s="314">
        <f>'ПРИЛОЖЕНИЕ № 5 (расх)'!H80</f>
        <v>226.49</v>
      </c>
      <c r="I114" s="384"/>
      <c r="J114" s="79"/>
    </row>
    <row r="115" spans="1:10" s="385" customFormat="1" ht="30" customHeight="1" x14ac:dyDescent="0.2">
      <c r="A115" s="544" t="s">
        <v>682</v>
      </c>
      <c r="B115" s="383"/>
      <c r="C115" s="27" t="s">
        <v>33</v>
      </c>
      <c r="D115" s="27" t="s">
        <v>17</v>
      </c>
      <c r="E115" s="213" t="s">
        <v>683</v>
      </c>
      <c r="F115" s="214" t="s">
        <v>72</v>
      </c>
      <c r="G115" s="19"/>
      <c r="H115" s="312">
        <f>H116</f>
        <v>300</v>
      </c>
      <c r="I115" s="384"/>
      <c r="J115" s="79"/>
    </row>
    <row r="116" spans="1:10" s="385" customFormat="1" ht="13.5" x14ac:dyDescent="0.2">
      <c r="A116" s="169" t="s">
        <v>228</v>
      </c>
      <c r="B116" s="383"/>
      <c r="C116" s="27" t="s">
        <v>33</v>
      </c>
      <c r="D116" s="27" t="s">
        <v>17</v>
      </c>
      <c r="E116" s="213" t="s">
        <v>683</v>
      </c>
      <c r="F116" s="211" t="s">
        <v>214</v>
      </c>
      <c r="G116" s="28"/>
      <c r="H116" s="312">
        <f>H117</f>
        <v>300</v>
      </c>
      <c r="I116" s="384"/>
      <c r="J116" s="79"/>
    </row>
    <row r="117" spans="1:10" s="385" customFormat="1" ht="12.75" x14ac:dyDescent="0.2">
      <c r="A117" s="416" t="s">
        <v>238</v>
      </c>
      <c r="B117" s="383"/>
      <c r="C117" s="28" t="s">
        <v>33</v>
      </c>
      <c r="D117" s="28" t="s">
        <v>17</v>
      </c>
      <c r="E117" s="215" t="s">
        <v>683</v>
      </c>
      <c r="F117" s="216" t="s">
        <v>214</v>
      </c>
      <c r="G117" s="28" t="s">
        <v>239</v>
      </c>
      <c r="H117" s="314">
        <f>H118</f>
        <v>300</v>
      </c>
      <c r="I117" s="384"/>
      <c r="J117" s="79"/>
    </row>
    <row r="118" spans="1:10" s="385" customFormat="1" ht="25.5" x14ac:dyDescent="0.2">
      <c r="A118" s="170" t="s">
        <v>90</v>
      </c>
      <c r="B118" s="383"/>
      <c r="C118" s="28" t="s">
        <v>33</v>
      </c>
      <c r="D118" s="28" t="s">
        <v>17</v>
      </c>
      <c r="E118" s="215" t="s">
        <v>683</v>
      </c>
      <c r="F118" s="216" t="s">
        <v>214</v>
      </c>
      <c r="G118" s="28" t="s">
        <v>91</v>
      </c>
      <c r="H118" s="314">
        <f>'ПРИЛОЖЕНИЕ № 5 (расх)'!H84</f>
        <v>300</v>
      </c>
      <c r="I118" s="384"/>
      <c r="J118" s="79"/>
    </row>
    <row r="119" spans="1:10" ht="14.25" x14ac:dyDescent="0.2">
      <c r="A119" s="166" t="s">
        <v>9</v>
      </c>
      <c r="C119" s="22" t="s">
        <v>33</v>
      </c>
      <c r="D119" s="22" t="s">
        <v>40</v>
      </c>
      <c r="E119" s="575"/>
      <c r="F119" s="576"/>
      <c r="G119" s="22"/>
      <c r="H119" s="311">
        <f>H120</f>
        <v>87.8</v>
      </c>
    </row>
    <row r="120" spans="1:10" ht="12.75" x14ac:dyDescent="0.2">
      <c r="A120" s="299" t="s">
        <v>225</v>
      </c>
      <c r="C120" s="87" t="s">
        <v>33</v>
      </c>
      <c r="D120" s="208" t="s">
        <v>40</v>
      </c>
      <c r="E120" s="208" t="s">
        <v>221</v>
      </c>
      <c r="F120" s="209" t="s">
        <v>72</v>
      </c>
      <c r="G120" s="87"/>
      <c r="H120" s="313">
        <f>H121</f>
        <v>87.8</v>
      </c>
    </row>
    <row r="121" spans="1:10" ht="13.5" x14ac:dyDescent="0.2">
      <c r="A121" s="169" t="s">
        <v>9</v>
      </c>
      <c r="C121" s="27" t="s">
        <v>33</v>
      </c>
      <c r="D121" s="27" t="s">
        <v>40</v>
      </c>
      <c r="E121" s="210" t="s">
        <v>226</v>
      </c>
      <c r="F121" s="214" t="s">
        <v>72</v>
      </c>
      <c r="G121" s="87"/>
      <c r="H121" s="313">
        <f>H122</f>
        <v>87.8</v>
      </c>
    </row>
    <row r="122" spans="1:10" ht="13.5" x14ac:dyDescent="0.2">
      <c r="A122" s="355" t="s">
        <v>10</v>
      </c>
      <c r="C122" s="27" t="s">
        <v>33</v>
      </c>
      <c r="D122" s="27" t="s">
        <v>40</v>
      </c>
      <c r="E122" s="210" t="s">
        <v>226</v>
      </c>
      <c r="F122" s="214" t="s">
        <v>229</v>
      </c>
      <c r="G122" s="87"/>
      <c r="H122" s="312">
        <f>H123</f>
        <v>87.8</v>
      </c>
    </row>
    <row r="123" spans="1:10" ht="12.75" x14ac:dyDescent="0.2">
      <c r="A123" s="413" t="s">
        <v>242</v>
      </c>
      <c r="C123" s="20" t="s">
        <v>33</v>
      </c>
      <c r="D123" s="20" t="s">
        <v>40</v>
      </c>
      <c r="E123" s="218" t="s">
        <v>226</v>
      </c>
      <c r="F123" s="216" t="s">
        <v>229</v>
      </c>
      <c r="G123" s="28" t="s">
        <v>243</v>
      </c>
      <c r="H123" s="314">
        <f>H124</f>
        <v>87.8</v>
      </c>
    </row>
    <row r="124" spans="1:10" ht="12.75" x14ac:dyDescent="0.2">
      <c r="A124" s="356" t="s">
        <v>64</v>
      </c>
      <c r="C124" s="20" t="s">
        <v>33</v>
      </c>
      <c r="D124" s="20" t="s">
        <v>40</v>
      </c>
      <c r="E124" s="218" t="s">
        <v>226</v>
      </c>
      <c r="F124" s="216" t="s">
        <v>229</v>
      </c>
      <c r="G124" s="20" t="s">
        <v>65</v>
      </c>
      <c r="H124" s="314">
        <f>'ПРИЛОЖЕНИЕ № 5 (расх)'!H90</f>
        <v>87.8</v>
      </c>
    </row>
    <row r="125" spans="1:10" ht="14.25" x14ac:dyDescent="0.2">
      <c r="A125" s="166" t="s">
        <v>11</v>
      </c>
      <c r="C125" s="22" t="s">
        <v>33</v>
      </c>
      <c r="D125" s="22" t="s">
        <v>46</v>
      </c>
      <c r="E125" s="575"/>
      <c r="F125" s="576"/>
      <c r="G125" s="22"/>
      <c r="H125" s="311">
        <f>H126+H164+H176+H197+H212+H192</f>
        <v>44490.969999999994</v>
      </c>
    </row>
    <row r="126" spans="1:10" ht="27" x14ac:dyDescent="0.2">
      <c r="A126" s="224" t="s">
        <v>517</v>
      </c>
      <c r="C126" s="27" t="s">
        <v>33</v>
      </c>
      <c r="D126" s="27" t="s">
        <v>46</v>
      </c>
      <c r="E126" s="219" t="s">
        <v>156</v>
      </c>
      <c r="F126" s="152" t="s">
        <v>72</v>
      </c>
      <c r="G126" s="27"/>
      <c r="H126" s="312">
        <f>H127+H139+H150+H156+H160</f>
        <v>2092.7799999999997</v>
      </c>
    </row>
    <row r="127" spans="1:10" ht="12.75" x14ac:dyDescent="0.2">
      <c r="A127" s="347" t="s">
        <v>269</v>
      </c>
      <c r="C127" s="87" t="s">
        <v>33</v>
      </c>
      <c r="D127" s="208" t="s">
        <v>46</v>
      </c>
      <c r="E127" s="208" t="s">
        <v>270</v>
      </c>
      <c r="F127" s="209" t="s">
        <v>72</v>
      </c>
      <c r="G127" s="87"/>
      <c r="H127" s="313">
        <f>H131+H134+H128</f>
        <v>1551.6999999999998</v>
      </c>
    </row>
    <row r="128" spans="1:10" ht="27" x14ac:dyDescent="0.2">
      <c r="A128" s="348" t="s">
        <v>524</v>
      </c>
      <c r="B128" s="488"/>
      <c r="C128" s="27" t="s">
        <v>33</v>
      </c>
      <c r="D128" s="210" t="s">
        <v>46</v>
      </c>
      <c r="E128" s="210" t="s">
        <v>270</v>
      </c>
      <c r="F128" s="211" t="s">
        <v>523</v>
      </c>
      <c r="G128" s="27"/>
      <c r="H128" s="312">
        <f>H129</f>
        <v>0</v>
      </c>
    </row>
    <row r="129" spans="1:8" ht="12.75" x14ac:dyDescent="0.2">
      <c r="A129" s="491" t="s">
        <v>238</v>
      </c>
      <c r="C129" s="28" t="s">
        <v>33</v>
      </c>
      <c r="D129" s="218" t="s">
        <v>46</v>
      </c>
      <c r="E129" s="218" t="s">
        <v>270</v>
      </c>
      <c r="F129" s="220" t="s">
        <v>523</v>
      </c>
      <c r="G129" s="28" t="s">
        <v>239</v>
      </c>
      <c r="H129" s="314">
        <f>H130</f>
        <v>0</v>
      </c>
    </row>
    <row r="130" spans="1:8" ht="25.5" x14ac:dyDescent="0.2">
      <c r="A130" s="491" t="s">
        <v>90</v>
      </c>
      <c r="C130" s="28" t="s">
        <v>33</v>
      </c>
      <c r="D130" s="218" t="s">
        <v>46</v>
      </c>
      <c r="E130" s="218" t="s">
        <v>270</v>
      </c>
      <c r="F130" s="220" t="s">
        <v>523</v>
      </c>
      <c r="G130" s="28" t="s">
        <v>91</v>
      </c>
      <c r="H130" s="314">
        <f>'ПРИЛОЖЕНИЕ № 5 (расх)'!H96</f>
        <v>0</v>
      </c>
    </row>
    <row r="131" spans="1:8" ht="21.75" customHeight="1" x14ac:dyDescent="0.2">
      <c r="A131" s="224" t="s">
        <v>380</v>
      </c>
      <c r="C131" s="27" t="s">
        <v>33</v>
      </c>
      <c r="D131" s="27" t="s">
        <v>46</v>
      </c>
      <c r="E131" s="210" t="s">
        <v>270</v>
      </c>
      <c r="F131" s="211" t="s">
        <v>135</v>
      </c>
      <c r="G131" s="27"/>
      <c r="H131" s="312">
        <f>H132</f>
        <v>465.9</v>
      </c>
    </row>
    <row r="132" spans="1:8" ht="38.25" x14ac:dyDescent="0.2">
      <c r="A132" s="411" t="s">
        <v>240</v>
      </c>
      <c r="C132" s="28" t="s">
        <v>33</v>
      </c>
      <c r="D132" s="28" t="s">
        <v>46</v>
      </c>
      <c r="E132" s="218" t="s">
        <v>270</v>
      </c>
      <c r="F132" s="216" t="s">
        <v>135</v>
      </c>
      <c r="G132" s="28" t="s">
        <v>241</v>
      </c>
      <c r="H132" s="314">
        <f>H133</f>
        <v>465.9</v>
      </c>
    </row>
    <row r="133" spans="1:8" ht="12.75" x14ac:dyDescent="0.2">
      <c r="A133" s="170" t="s">
        <v>88</v>
      </c>
      <c r="C133" s="28" t="s">
        <v>33</v>
      </c>
      <c r="D133" s="28" t="s">
        <v>46</v>
      </c>
      <c r="E133" s="218" t="s">
        <v>270</v>
      </c>
      <c r="F133" s="216" t="s">
        <v>135</v>
      </c>
      <c r="G133" s="28" t="s">
        <v>89</v>
      </c>
      <c r="H133" s="314">
        <f>'ПРИЛОЖЕНИЕ № 5 (расх)'!H99</f>
        <v>465.9</v>
      </c>
    </row>
    <row r="134" spans="1:8" ht="27" x14ac:dyDescent="0.2">
      <c r="A134" s="224" t="s">
        <v>376</v>
      </c>
      <c r="C134" s="27" t="s">
        <v>33</v>
      </c>
      <c r="D134" s="27" t="s">
        <v>46</v>
      </c>
      <c r="E134" s="210" t="s">
        <v>270</v>
      </c>
      <c r="F134" s="211" t="s">
        <v>76</v>
      </c>
      <c r="G134" s="27"/>
      <c r="H134" s="312">
        <f>H135+H137</f>
        <v>1085.8</v>
      </c>
    </row>
    <row r="135" spans="1:8" ht="38.25" x14ac:dyDescent="0.2">
      <c r="A135" s="411" t="s">
        <v>240</v>
      </c>
      <c r="C135" s="28" t="s">
        <v>33</v>
      </c>
      <c r="D135" s="28" t="s">
        <v>46</v>
      </c>
      <c r="E135" s="218" t="s">
        <v>270</v>
      </c>
      <c r="F135" s="216" t="s">
        <v>76</v>
      </c>
      <c r="G135" s="28" t="s">
        <v>241</v>
      </c>
      <c r="H135" s="314">
        <f>H136</f>
        <v>1065.0999999999999</v>
      </c>
    </row>
    <row r="136" spans="1:8" ht="12.75" x14ac:dyDescent="0.2">
      <c r="A136" s="170" t="s">
        <v>88</v>
      </c>
      <c r="C136" s="28" t="s">
        <v>33</v>
      </c>
      <c r="D136" s="28" t="s">
        <v>46</v>
      </c>
      <c r="E136" s="218" t="s">
        <v>270</v>
      </c>
      <c r="F136" s="216" t="s">
        <v>76</v>
      </c>
      <c r="G136" s="28" t="s">
        <v>89</v>
      </c>
      <c r="H136" s="314">
        <f>'ПРИЛОЖЕНИЕ № 5 (расх)'!H102</f>
        <v>1065.0999999999999</v>
      </c>
    </row>
    <row r="137" spans="1:8" ht="12.75" x14ac:dyDescent="0.2">
      <c r="A137" s="448" t="s">
        <v>238</v>
      </c>
      <c r="C137" s="28" t="s">
        <v>33</v>
      </c>
      <c r="D137" s="28" t="s">
        <v>46</v>
      </c>
      <c r="E137" s="218" t="s">
        <v>270</v>
      </c>
      <c r="F137" s="216" t="s">
        <v>76</v>
      </c>
      <c r="G137" s="28" t="s">
        <v>239</v>
      </c>
      <c r="H137" s="314">
        <f>H138</f>
        <v>20.7</v>
      </c>
    </row>
    <row r="138" spans="1:8" ht="25.5" x14ac:dyDescent="0.2">
      <c r="A138" s="170" t="s">
        <v>90</v>
      </c>
      <c r="C138" s="28" t="s">
        <v>33</v>
      </c>
      <c r="D138" s="28" t="s">
        <v>46</v>
      </c>
      <c r="E138" s="218" t="s">
        <v>270</v>
      </c>
      <c r="F138" s="216" t="s">
        <v>76</v>
      </c>
      <c r="G138" s="28" t="s">
        <v>91</v>
      </c>
      <c r="H138" s="314">
        <f>'ПРИЛОЖЕНИЕ № 5 (расх)'!H104</f>
        <v>20.7</v>
      </c>
    </row>
    <row r="139" spans="1:8" ht="27" x14ac:dyDescent="0.2">
      <c r="A139" s="224" t="s">
        <v>181</v>
      </c>
      <c r="C139" s="27" t="s">
        <v>33</v>
      </c>
      <c r="D139" s="27" t="s">
        <v>46</v>
      </c>
      <c r="E139" s="213" t="s">
        <v>274</v>
      </c>
      <c r="F139" s="214" t="s">
        <v>72</v>
      </c>
      <c r="G139" s="27"/>
      <c r="H139" s="312">
        <f>H140+H145</f>
        <v>0</v>
      </c>
    </row>
    <row r="140" spans="1:8" ht="27" x14ac:dyDescent="0.2">
      <c r="A140" s="169" t="s">
        <v>371</v>
      </c>
      <c r="C140" s="27" t="s">
        <v>33</v>
      </c>
      <c r="D140" s="210" t="s">
        <v>46</v>
      </c>
      <c r="E140" s="213" t="s">
        <v>274</v>
      </c>
      <c r="F140" s="211" t="s">
        <v>119</v>
      </c>
      <c r="G140" s="211"/>
      <c r="H140" s="421">
        <f>H141+H143</f>
        <v>0</v>
      </c>
    </row>
    <row r="141" spans="1:8" ht="38.25" x14ac:dyDescent="0.2">
      <c r="A141" s="411" t="s">
        <v>240</v>
      </c>
      <c r="C141" s="28" t="s">
        <v>33</v>
      </c>
      <c r="D141" s="218" t="s">
        <v>46</v>
      </c>
      <c r="E141" s="215" t="s">
        <v>274</v>
      </c>
      <c r="F141" s="220" t="s">
        <v>119</v>
      </c>
      <c r="G141" s="220" t="s">
        <v>241</v>
      </c>
      <c r="H141" s="422">
        <f>H142</f>
        <v>0</v>
      </c>
    </row>
    <row r="142" spans="1:8" ht="12.75" x14ac:dyDescent="0.2">
      <c r="A142" s="170" t="s">
        <v>88</v>
      </c>
      <c r="C142" s="28" t="s">
        <v>33</v>
      </c>
      <c r="D142" s="218" t="s">
        <v>46</v>
      </c>
      <c r="E142" s="215" t="s">
        <v>274</v>
      </c>
      <c r="F142" s="220" t="s">
        <v>119</v>
      </c>
      <c r="G142" s="28" t="s">
        <v>89</v>
      </c>
      <c r="H142" s="422">
        <f>'ПРИЛОЖЕНИЕ № 5 (расх)'!H108</f>
        <v>0</v>
      </c>
    </row>
    <row r="143" spans="1:8" ht="12.75" x14ac:dyDescent="0.2">
      <c r="A143" s="441" t="s">
        <v>238</v>
      </c>
      <c r="C143" s="28" t="s">
        <v>33</v>
      </c>
      <c r="D143" s="218" t="s">
        <v>46</v>
      </c>
      <c r="E143" s="215" t="s">
        <v>274</v>
      </c>
      <c r="F143" s="220" t="s">
        <v>119</v>
      </c>
      <c r="G143" s="28" t="s">
        <v>239</v>
      </c>
      <c r="H143" s="422">
        <f>H144</f>
        <v>0</v>
      </c>
    </row>
    <row r="144" spans="1:8" ht="25.5" x14ac:dyDescent="0.2">
      <c r="A144" s="170" t="s">
        <v>90</v>
      </c>
      <c r="C144" s="28" t="s">
        <v>33</v>
      </c>
      <c r="D144" s="218" t="s">
        <v>46</v>
      </c>
      <c r="E144" s="215" t="s">
        <v>274</v>
      </c>
      <c r="F144" s="220" t="s">
        <v>119</v>
      </c>
      <c r="G144" s="28" t="s">
        <v>91</v>
      </c>
      <c r="H144" s="314">
        <f>'ПРИЛОЖЕНИЕ № 5 (расх)'!H110</f>
        <v>0</v>
      </c>
    </row>
    <row r="145" spans="1:8" ht="27" x14ac:dyDescent="0.2">
      <c r="A145" s="169" t="s">
        <v>177</v>
      </c>
      <c r="C145" s="47" t="s">
        <v>33</v>
      </c>
      <c r="D145" s="47" t="s">
        <v>46</v>
      </c>
      <c r="E145" s="213" t="s">
        <v>274</v>
      </c>
      <c r="F145" s="214" t="s">
        <v>139</v>
      </c>
      <c r="G145" s="48"/>
      <c r="H145" s="315">
        <f>H146+H148</f>
        <v>0</v>
      </c>
    </row>
    <row r="146" spans="1:8" ht="38.25" x14ac:dyDescent="0.2">
      <c r="A146" s="472" t="s">
        <v>240</v>
      </c>
      <c r="B146" s="488"/>
      <c r="C146" s="56" t="s">
        <v>33</v>
      </c>
      <c r="D146" s="56" t="s">
        <v>46</v>
      </c>
      <c r="E146" s="470" t="s">
        <v>274</v>
      </c>
      <c r="F146" s="471" t="s">
        <v>139</v>
      </c>
      <c r="G146" s="56" t="s">
        <v>241</v>
      </c>
      <c r="H146" s="492">
        <f>H147</f>
        <v>0</v>
      </c>
    </row>
    <row r="147" spans="1:8" ht="12.75" x14ac:dyDescent="0.2">
      <c r="A147" s="170" t="s">
        <v>88</v>
      </c>
      <c r="C147" s="48" t="s">
        <v>33</v>
      </c>
      <c r="D147" s="48" t="s">
        <v>46</v>
      </c>
      <c r="E147" s="215" t="s">
        <v>274</v>
      </c>
      <c r="F147" s="216" t="s">
        <v>139</v>
      </c>
      <c r="G147" s="48" t="s">
        <v>89</v>
      </c>
      <c r="H147" s="317">
        <f>'ПРИЛОЖЕНИЕ № 5 (расх)'!H113</f>
        <v>0</v>
      </c>
    </row>
    <row r="148" spans="1:8" ht="25.5" x14ac:dyDescent="0.2">
      <c r="A148" s="493" t="s">
        <v>238</v>
      </c>
      <c r="B148" s="488"/>
      <c r="C148" s="56" t="s">
        <v>33</v>
      </c>
      <c r="D148" s="56" t="s">
        <v>46</v>
      </c>
      <c r="E148" s="470" t="s">
        <v>274</v>
      </c>
      <c r="F148" s="471" t="s">
        <v>139</v>
      </c>
      <c r="G148" s="56" t="s">
        <v>239</v>
      </c>
      <c r="H148" s="492">
        <f>H149</f>
        <v>0</v>
      </c>
    </row>
    <row r="149" spans="1:8" ht="25.5" x14ac:dyDescent="0.2">
      <c r="A149" s="170" t="s">
        <v>90</v>
      </c>
      <c r="C149" s="48" t="s">
        <v>33</v>
      </c>
      <c r="D149" s="48" t="s">
        <v>46</v>
      </c>
      <c r="E149" s="215" t="s">
        <v>274</v>
      </c>
      <c r="F149" s="216" t="s">
        <v>139</v>
      </c>
      <c r="G149" s="48" t="s">
        <v>91</v>
      </c>
      <c r="H149" s="317">
        <f>'ПРИЛОЖЕНИЕ № 5 (расх)'!H115</f>
        <v>0</v>
      </c>
    </row>
    <row r="150" spans="1:8" ht="13.5" x14ac:dyDescent="0.2">
      <c r="A150" s="224" t="s">
        <v>182</v>
      </c>
      <c r="C150" s="27" t="s">
        <v>33</v>
      </c>
      <c r="D150" s="27" t="s">
        <v>46</v>
      </c>
      <c r="E150" s="213" t="s">
        <v>275</v>
      </c>
      <c r="F150" s="214" t="s">
        <v>72</v>
      </c>
      <c r="G150" s="27"/>
      <c r="H150" s="312">
        <f>H151</f>
        <v>3.8</v>
      </c>
    </row>
    <row r="151" spans="1:8" ht="13.5" x14ac:dyDescent="0.25">
      <c r="A151" s="340" t="s">
        <v>224</v>
      </c>
      <c r="C151" s="27" t="s">
        <v>33</v>
      </c>
      <c r="D151" s="27" t="s">
        <v>46</v>
      </c>
      <c r="E151" s="213" t="s">
        <v>275</v>
      </c>
      <c r="F151" s="214" t="s">
        <v>172</v>
      </c>
      <c r="G151" s="27"/>
      <c r="H151" s="312">
        <f>H152+H154</f>
        <v>3.8</v>
      </c>
    </row>
    <row r="152" spans="1:8" ht="38.25" x14ac:dyDescent="0.2">
      <c r="A152" s="411" t="s">
        <v>240</v>
      </c>
      <c r="C152" s="28" t="s">
        <v>33</v>
      </c>
      <c r="D152" s="28" t="s">
        <v>46</v>
      </c>
      <c r="E152" s="215" t="s">
        <v>275</v>
      </c>
      <c r="F152" s="216" t="s">
        <v>172</v>
      </c>
      <c r="G152" s="28" t="s">
        <v>241</v>
      </c>
      <c r="H152" s="314">
        <f>H153</f>
        <v>0</v>
      </c>
    </row>
    <row r="153" spans="1:8" ht="12.75" x14ac:dyDescent="0.2">
      <c r="A153" s="170" t="s">
        <v>88</v>
      </c>
      <c r="C153" s="28" t="s">
        <v>33</v>
      </c>
      <c r="D153" s="28" t="s">
        <v>46</v>
      </c>
      <c r="E153" s="215" t="s">
        <v>275</v>
      </c>
      <c r="F153" s="216" t="s">
        <v>172</v>
      </c>
      <c r="G153" s="28" t="s">
        <v>89</v>
      </c>
      <c r="H153" s="314">
        <f>'ПРИЛОЖЕНИЕ № 5 (расх)'!H119+'ПРИЛОЖЕНИЕ № 5 (расх)'!H1270</f>
        <v>0</v>
      </c>
    </row>
    <row r="154" spans="1:8" ht="12.75" x14ac:dyDescent="0.2">
      <c r="A154" s="441" t="s">
        <v>238</v>
      </c>
      <c r="C154" s="28" t="s">
        <v>33</v>
      </c>
      <c r="D154" s="28" t="s">
        <v>46</v>
      </c>
      <c r="E154" s="215" t="s">
        <v>275</v>
      </c>
      <c r="F154" s="216" t="s">
        <v>172</v>
      </c>
      <c r="G154" s="28" t="s">
        <v>239</v>
      </c>
      <c r="H154" s="314">
        <f>H155</f>
        <v>3.8</v>
      </c>
    </row>
    <row r="155" spans="1:8" ht="25.5" x14ac:dyDescent="0.2">
      <c r="A155" s="170" t="s">
        <v>90</v>
      </c>
      <c r="C155" s="28" t="s">
        <v>33</v>
      </c>
      <c r="D155" s="28" t="s">
        <v>46</v>
      </c>
      <c r="E155" s="215" t="s">
        <v>275</v>
      </c>
      <c r="F155" s="216" t="s">
        <v>172</v>
      </c>
      <c r="G155" s="28" t="s">
        <v>91</v>
      </c>
      <c r="H155" s="314">
        <f>'ПРИЛОЖЕНИЕ № 5 (расх)'!H121+'ПРИЛОЖЕНИЕ № 5 (расх)'!H1272</f>
        <v>3.8</v>
      </c>
    </row>
    <row r="156" spans="1:8" ht="13.5" x14ac:dyDescent="0.2">
      <c r="A156" s="224" t="s">
        <v>178</v>
      </c>
      <c r="C156" s="27" t="s">
        <v>33</v>
      </c>
      <c r="D156" s="27" t="s">
        <v>46</v>
      </c>
      <c r="E156" s="213" t="s">
        <v>276</v>
      </c>
      <c r="F156" s="214" t="s">
        <v>72</v>
      </c>
      <c r="G156" s="28"/>
      <c r="H156" s="312">
        <f>H157</f>
        <v>500.51</v>
      </c>
    </row>
    <row r="157" spans="1:8" ht="13.5" x14ac:dyDescent="0.25">
      <c r="A157" s="340" t="s">
        <v>224</v>
      </c>
      <c r="C157" s="27" t="s">
        <v>33</v>
      </c>
      <c r="D157" s="27" t="s">
        <v>46</v>
      </c>
      <c r="E157" s="213" t="s">
        <v>276</v>
      </c>
      <c r="F157" s="214" t="s">
        <v>172</v>
      </c>
      <c r="G157" s="28"/>
      <c r="H157" s="312">
        <f>H158</f>
        <v>500.51</v>
      </c>
    </row>
    <row r="158" spans="1:8" ht="12.75" x14ac:dyDescent="0.2">
      <c r="A158" s="441" t="s">
        <v>238</v>
      </c>
      <c r="C158" s="28" t="s">
        <v>33</v>
      </c>
      <c r="D158" s="28" t="s">
        <v>46</v>
      </c>
      <c r="E158" s="215" t="s">
        <v>276</v>
      </c>
      <c r="F158" s="216" t="s">
        <v>172</v>
      </c>
      <c r="G158" s="28" t="s">
        <v>239</v>
      </c>
      <c r="H158" s="314">
        <f>H159</f>
        <v>500.51</v>
      </c>
    </row>
    <row r="159" spans="1:8" ht="25.5" x14ac:dyDescent="0.2">
      <c r="A159" s="170" t="s">
        <v>90</v>
      </c>
      <c r="C159" s="28" t="s">
        <v>33</v>
      </c>
      <c r="D159" s="28" t="s">
        <v>46</v>
      </c>
      <c r="E159" s="215" t="s">
        <v>276</v>
      </c>
      <c r="F159" s="216" t="s">
        <v>172</v>
      </c>
      <c r="G159" s="28" t="s">
        <v>91</v>
      </c>
      <c r="H159" s="314">
        <f>'ПРИЛОЖЕНИЕ № 5 (расх)'!H125</f>
        <v>500.51</v>
      </c>
    </row>
    <row r="160" spans="1:8" ht="12.75" x14ac:dyDescent="0.2">
      <c r="A160" s="476" t="s">
        <v>179</v>
      </c>
      <c r="C160" s="432" t="s">
        <v>33</v>
      </c>
      <c r="D160" s="432" t="s">
        <v>46</v>
      </c>
      <c r="E160" s="470" t="s">
        <v>277</v>
      </c>
      <c r="F160" s="471" t="s">
        <v>72</v>
      </c>
      <c r="G160" s="28"/>
      <c r="H160" s="477">
        <f>H161</f>
        <v>36.770000000000003</v>
      </c>
    </row>
    <row r="161" spans="1:8" ht="12.75" x14ac:dyDescent="0.2">
      <c r="A161" s="472" t="s">
        <v>224</v>
      </c>
      <c r="C161" s="432" t="s">
        <v>33</v>
      </c>
      <c r="D161" s="432" t="s">
        <v>46</v>
      </c>
      <c r="E161" s="470" t="s">
        <v>277</v>
      </c>
      <c r="F161" s="471" t="s">
        <v>172</v>
      </c>
      <c r="G161" s="28"/>
      <c r="H161" s="477">
        <f>H162</f>
        <v>36.770000000000003</v>
      </c>
    </row>
    <row r="162" spans="1:8" ht="12.75" x14ac:dyDescent="0.2">
      <c r="A162" s="441" t="s">
        <v>238</v>
      </c>
      <c r="C162" s="28" t="s">
        <v>33</v>
      </c>
      <c r="D162" s="28" t="s">
        <v>46</v>
      </c>
      <c r="E162" s="215" t="s">
        <v>277</v>
      </c>
      <c r="F162" s="216" t="s">
        <v>172</v>
      </c>
      <c r="G162" s="28" t="s">
        <v>239</v>
      </c>
      <c r="H162" s="314">
        <f>H163</f>
        <v>36.770000000000003</v>
      </c>
    </row>
    <row r="163" spans="1:8" ht="25.5" x14ac:dyDescent="0.2">
      <c r="A163" s="170" t="s">
        <v>90</v>
      </c>
      <c r="C163" s="28" t="s">
        <v>33</v>
      </c>
      <c r="D163" s="28" t="s">
        <v>46</v>
      </c>
      <c r="E163" s="215" t="s">
        <v>277</v>
      </c>
      <c r="F163" s="216" t="s">
        <v>172</v>
      </c>
      <c r="G163" s="28" t="s">
        <v>91</v>
      </c>
      <c r="H163" s="314">
        <f>'ПРИЛОЖЕНИЕ № 5 (расх)'!H129</f>
        <v>36.770000000000003</v>
      </c>
    </row>
    <row r="164" spans="1:8" ht="25.5" x14ac:dyDescent="0.2">
      <c r="A164" s="194" t="s">
        <v>569</v>
      </c>
      <c r="C164" s="27" t="s">
        <v>33</v>
      </c>
      <c r="D164" s="27" t="s">
        <v>46</v>
      </c>
      <c r="E164" s="208" t="s">
        <v>203</v>
      </c>
      <c r="F164" s="209" t="s">
        <v>72</v>
      </c>
      <c r="G164" s="105"/>
      <c r="H164" s="316">
        <f>H165+H169</f>
        <v>224.35</v>
      </c>
    </row>
    <row r="165" spans="1:8" ht="13.5" x14ac:dyDescent="0.2">
      <c r="A165" s="155" t="s">
        <v>197</v>
      </c>
      <c r="C165" s="27" t="s">
        <v>33</v>
      </c>
      <c r="D165" s="27" t="s">
        <v>46</v>
      </c>
      <c r="E165" s="210" t="s">
        <v>291</v>
      </c>
      <c r="F165" s="211" t="s">
        <v>72</v>
      </c>
      <c r="G165" s="47"/>
      <c r="H165" s="315">
        <f>H166</f>
        <v>80.150000000000006</v>
      </c>
    </row>
    <row r="166" spans="1:8" ht="13.5" x14ac:dyDescent="0.25">
      <c r="A166" s="340" t="s">
        <v>224</v>
      </c>
      <c r="C166" s="27" t="s">
        <v>33</v>
      </c>
      <c r="D166" s="27" t="s">
        <v>46</v>
      </c>
      <c r="E166" s="210" t="s">
        <v>291</v>
      </c>
      <c r="F166" s="211" t="s">
        <v>172</v>
      </c>
      <c r="G166" s="47"/>
      <c r="H166" s="315">
        <f>H167</f>
        <v>80.150000000000006</v>
      </c>
    </row>
    <row r="167" spans="1:8" ht="12.75" x14ac:dyDescent="0.2">
      <c r="A167" s="441" t="s">
        <v>244</v>
      </c>
      <c r="C167" s="28" t="s">
        <v>33</v>
      </c>
      <c r="D167" s="28" t="s">
        <v>46</v>
      </c>
      <c r="E167" s="215" t="s">
        <v>291</v>
      </c>
      <c r="F167" s="220" t="s">
        <v>172</v>
      </c>
      <c r="G167" s="48" t="s">
        <v>245</v>
      </c>
      <c r="H167" s="317">
        <f>H168</f>
        <v>80.150000000000006</v>
      </c>
    </row>
    <row r="168" spans="1:8" ht="12.75" x14ac:dyDescent="0.2">
      <c r="A168" s="179" t="s">
        <v>92</v>
      </c>
      <c r="C168" s="48" t="s">
        <v>33</v>
      </c>
      <c r="D168" s="48" t="s">
        <v>46</v>
      </c>
      <c r="E168" s="215" t="s">
        <v>291</v>
      </c>
      <c r="F168" s="220" t="s">
        <v>172</v>
      </c>
      <c r="G168" s="48" t="s">
        <v>93</v>
      </c>
      <c r="H168" s="317">
        <f>'ПРИЛОЖЕНИЕ № 5 (расх)'!H134</f>
        <v>80.150000000000006</v>
      </c>
    </row>
    <row r="169" spans="1:8" ht="27" x14ac:dyDescent="0.2">
      <c r="A169" s="169" t="s">
        <v>643</v>
      </c>
      <c r="C169" s="47" t="s">
        <v>33</v>
      </c>
      <c r="D169" s="47" t="s">
        <v>46</v>
      </c>
      <c r="E169" s="219" t="s">
        <v>640</v>
      </c>
      <c r="F169" s="522" t="s">
        <v>72</v>
      </c>
      <c r="G169" s="47"/>
      <c r="H169" s="315">
        <f>H170+H173</f>
        <v>144.19999999999999</v>
      </c>
    </row>
    <row r="170" spans="1:8" ht="25.5" x14ac:dyDescent="0.2">
      <c r="A170" s="170" t="s">
        <v>615</v>
      </c>
      <c r="C170" s="516" t="s">
        <v>33</v>
      </c>
      <c r="D170" s="516" t="s">
        <v>46</v>
      </c>
      <c r="E170" s="330" t="s">
        <v>640</v>
      </c>
      <c r="F170" s="521" t="s">
        <v>641</v>
      </c>
      <c r="G170" s="48"/>
      <c r="H170" s="317">
        <f>H171</f>
        <v>139.19999999999999</v>
      </c>
    </row>
    <row r="171" spans="1:8" ht="25.5" x14ac:dyDescent="0.2">
      <c r="A171" s="170" t="s">
        <v>246</v>
      </c>
      <c r="C171" s="516" t="s">
        <v>33</v>
      </c>
      <c r="D171" s="516" t="s">
        <v>46</v>
      </c>
      <c r="E171" s="330" t="s">
        <v>640</v>
      </c>
      <c r="F171" s="521" t="s">
        <v>641</v>
      </c>
      <c r="G171" s="48" t="s">
        <v>247</v>
      </c>
      <c r="H171" s="317">
        <f>H172</f>
        <v>139.19999999999999</v>
      </c>
    </row>
    <row r="172" spans="1:8" ht="38.25" x14ac:dyDescent="0.2">
      <c r="A172" s="170" t="s">
        <v>616</v>
      </c>
      <c r="C172" s="516" t="s">
        <v>33</v>
      </c>
      <c r="D172" s="516" t="s">
        <v>46</v>
      </c>
      <c r="E172" s="330" t="s">
        <v>640</v>
      </c>
      <c r="F172" s="521" t="s">
        <v>641</v>
      </c>
      <c r="G172" s="48" t="s">
        <v>394</v>
      </c>
      <c r="H172" s="317">
        <f>'ПРИЛОЖЕНИЕ № 5 (расх)'!H144</f>
        <v>139.19999999999999</v>
      </c>
    </row>
    <row r="173" spans="1:8" ht="25.5" x14ac:dyDescent="0.2">
      <c r="A173" s="170" t="s">
        <v>617</v>
      </c>
      <c r="C173" s="516" t="s">
        <v>33</v>
      </c>
      <c r="D173" s="516" t="s">
        <v>46</v>
      </c>
      <c r="E173" s="330" t="s">
        <v>640</v>
      </c>
      <c r="F173" s="521" t="s">
        <v>642</v>
      </c>
      <c r="G173" s="48"/>
      <c r="H173" s="317">
        <f>H174</f>
        <v>5</v>
      </c>
    </row>
    <row r="174" spans="1:8" ht="25.5" x14ac:dyDescent="0.2">
      <c r="A174" s="170" t="s">
        <v>246</v>
      </c>
      <c r="C174" s="516" t="s">
        <v>33</v>
      </c>
      <c r="D174" s="516" t="s">
        <v>46</v>
      </c>
      <c r="E174" s="330" t="s">
        <v>640</v>
      </c>
      <c r="F174" s="521" t="s">
        <v>642</v>
      </c>
      <c r="G174" s="48" t="s">
        <v>247</v>
      </c>
      <c r="H174" s="317">
        <f>H175</f>
        <v>5</v>
      </c>
    </row>
    <row r="175" spans="1:8" ht="38.25" x14ac:dyDescent="0.2">
      <c r="A175" s="170" t="s">
        <v>616</v>
      </c>
      <c r="C175" s="516" t="s">
        <v>33</v>
      </c>
      <c r="D175" s="516" t="s">
        <v>46</v>
      </c>
      <c r="E175" s="330" t="s">
        <v>640</v>
      </c>
      <c r="F175" s="521" t="s">
        <v>642</v>
      </c>
      <c r="G175" s="48" t="s">
        <v>394</v>
      </c>
      <c r="H175" s="317">
        <f>'ПРИЛОЖЕНИЕ № 5 (расх)'!H147</f>
        <v>5</v>
      </c>
    </row>
    <row r="176" spans="1:8" ht="25.5" x14ac:dyDescent="0.2">
      <c r="A176" s="334" t="s">
        <v>278</v>
      </c>
      <c r="C176" s="87" t="s">
        <v>33</v>
      </c>
      <c r="D176" s="87" t="s">
        <v>46</v>
      </c>
      <c r="E176" s="331" t="s">
        <v>279</v>
      </c>
      <c r="F176" s="86" t="s">
        <v>72</v>
      </c>
      <c r="G176" s="28"/>
      <c r="H176" s="313">
        <f>H177+H181+H185</f>
        <v>1455.1100000000001</v>
      </c>
    </row>
    <row r="177" spans="1:8" ht="27" x14ac:dyDescent="0.2">
      <c r="A177" s="348" t="s">
        <v>644</v>
      </c>
      <c r="C177" s="27" t="s">
        <v>33</v>
      </c>
      <c r="D177" s="210" t="s">
        <v>46</v>
      </c>
      <c r="E177" s="210" t="s">
        <v>280</v>
      </c>
      <c r="F177" s="211" t="s">
        <v>72</v>
      </c>
      <c r="G177" s="432"/>
      <c r="H177" s="312">
        <f>H178</f>
        <v>69.209999999999994</v>
      </c>
    </row>
    <row r="178" spans="1:8" ht="13.5" x14ac:dyDescent="0.25">
      <c r="A178" s="340" t="s">
        <v>224</v>
      </c>
      <c r="C178" s="27" t="s">
        <v>33</v>
      </c>
      <c r="D178" s="210" t="s">
        <v>46</v>
      </c>
      <c r="E178" s="213" t="s">
        <v>280</v>
      </c>
      <c r="F178" s="214" t="s">
        <v>172</v>
      </c>
      <c r="G178" s="27"/>
      <c r="H178" s="312">
        <f>H179</f>
        <v>69.209999999999994</v>
      </c>
    </row>
    <row r="179" spans="1:8" ht="12.75" x14ac:dyDescent="0.2">
      <c r="A179" s="441" t="s">
        <v>238</v>
      </c>
      <c r="C179" s="28" t="s">
        <v>33</v>
      </c>
      <c r="D179" s="28" t="s">
        <v>46</v>
      </c>
      <c r="E179" s="215" t="s">
        <v>280</v>
      </c>
      <c r="F179" s="216" t="s">
        <v>172</v>
      </c>
      <c r="G179" s="28" t="s">
        <v>239</v>
      </c>
      <c r="H179" s="314">
        <f>H180</f>
        <v>69.209999999999994</v>
      </c>
    </row>
    <row r="180" spans="1:8" ht="25.5" x14ac:dyDescent="0.2">
      <c r="A180" s="170" t="s">
        <v>90</v>
      </c>
      <c r="C180" s="28" t="s">
        <v>33</v>
      </c>
      <c r="D180" s="28" t="s">
        <v>46</v>
      </c>
      <c r="E180" s="215" t="s">
        <v>280</v>
      </c>
      <c r="F180" s="216" t="s">
        <v>172</v>
      </c>
      <c r="G180" s="28" t="s">
        <v>91</v>
      </c>
      <c r="H180" s="314">
        <f>'ПРИЛОЖЕНИЕ № 5 (расх)'!H152</f>
        <v>69.209999999999994</v>
      </c>
    </row>
    <row r="181" spans="1:8" ht="40.5" x14ac:dyDescent="0.2">
      <c r="A181" s="348" t="s">
        <v>645</v>
      </c>
      <c r="C181" s="27" t="s">
        <v>33</v>
      </c>
      <c r="D181" s="210" t="s">
        <v>46</v>
      </c>
      <c r="E181" s="210" t="s">
        <v>283</v>
      </c>
      <c r="F181" s="211" t="s">
        <v>72</v>
      </c>
      <c r="G181" s="27"/>
      <c r="H181" s="312">
        <f>H182</f>
        <v>45</v>
      </c>
    </row>
    <row r="182" spans="1:8" ht="13.5" x14ac:dyDescent="0.25">
      <c r="A182" s="340" t="s">
        <v>224</v>
      </c>
      <c r="C182" s="27" t="s">
        <v>33</v>
      </c>
      <c r="D182" s="210" t="s">
        <v>46</v>
      </c>
      <c r="E182" s="210" t="s">
        <v>283</v>
      </c>
      <c r="F182" s="211" t="s">
        <v>172</v>
      </c>
      <c r="G182" s="27"/>
      <c r="H182" s="312">
        <f>H183</f>
        <v>45</v>
      </c>
    </row>
    <row r="183" spans="1:8" ht="12.75" x14ac:dyDescent="0.2">
      <c r="A183" s="473" t="s">
        <v>238</v>
      </c>
      <c r="C183" s="28" t="s">
        <v>33</v>
      </c>
      <c r="D183" s="218" t="s">
        <v>46</v>
      </c>
      <c r="E183" s="218" t="s">
        <v>283</v>
      </c>
      <c r="F183" s="220" t="s">
        <v>172</v>
      </c>
      <c r="G183" s="28" t="s">
        <v>239</v>
      </c>
      <c r="H183" s="314">
        <f>H184</f>
        <v>45</v>
      </c>
    </row>
    <row r="184" spans="1:8" ht="25.5" x14ac:dyDescent="0.2">
      <c r="A184" s="170" t="s">
        <v>90</v>
      </c>
      <c r="C184" s="28" t="s">
        <v>33</v>
      </c>
      <c r="D184" s="218" t="s">
        <v>46</v>
      </c>
      <c r="E184" s="218" t="s">
        <v>283</v>
      </c>
      <c r="F184" s="220" t="s">
        <v>172</v>
      </c>
      <c r="G184" s="28" t="s">
        <v>91</v>
      </c>
      <c r="H184" s="314">
        <f>'ПРИЛОЖЕНИЕ № 5 (расх)'!H156</f>
        <v>45</v>
      </c>
    </row>
    <row r="185" spans="1:8" ht="13.5" x14ac:dyDescent="0.2">
      <c r="A185" s="169" t="s">
        <v>285</v>
      </c>
      <c r="C185" s="27" t="s">
        <v>33</v>
      </c>
      <c r="D185" s="27" t="s">
        <v>46</v>
      </c>
      <c r="E185" s="213" t="s">
        <v>284</v>
      </c>
      <c r="F185" s="214" t="s">
        <v>72</v>
      </c>
      <c r="G185" s="27"/>
      <c r="H185" s="312">
        <f>H186+H189</f>
        <v>1340.9</v>
      </c>
    </row>
    <row r="186" spans="1:8" ht="13.5" x14ac:dyDescent="0.2">
      <c r="A186" s="169" t="s">
        <v>231</v>
      </c>
      <c r="C186" s="27" t="s">
        <v>33</v>
      </c>
      <c r="D186" s="27" t="s">
        <v>46</v>
      </c>
      <c r="E186" s="213" t="s">
        <v>284</v>
      </c>
      <c r="F186" s="214" t="s">
        <v>168</v>
      </c>
      <c r="G186" s="28"/>
      <c r="H186" s="312">
        <f>H187</f>
        <v>943.92</v>
      </c>
    </row>
    <row r="187" spans="1:8" ht="12.75" x14ac:dyDescent="0.2">
      <c r="A187" s="441" t="s">
        <v>238</v>
      </c>
      <c r="C187" s="28" t="s">
        <v>33</v>
      </c>
      <c r="D187" s="28" t="s">
        <v>46</v>
      </c>
      <c r="E187" s="215" t="s">
        <v>284</v>
      </c>
      <c r="F187" s="216" t="s">
        <v>168</v>
      </c>
      <c r="G187" s="28" t="s">
        <v>239</v>
      </c>
      <c r="H187" s="314">
        <f>H188</f>
        <v>943.92</v>
      </c>
    </row>
    <row r="188" spans="1:8" ht="25.5" x14ac:dyDescent="0.2">
      <c r="A188" s="170" t="s">
        <v>90</v>
      </c>
      <c r="C188" s="28" t="s">
        <v>33</v>
      </c>
      <c r="D188" s="28" t="s">
        <v>46</v>
      </c>
      <c r="E188" s="215" t="s">
        <v>284</v>
      </c>
      <c r="F188" s="216" t="s">
        <v>168</v>
      </c>
      <c r="G188" s="28" t="s">
        <v>91</v>
      </c>
      <c r="H188" s="314">
        <f>'ПРИЛОЖЕНИЕ № 5 (расх)'!H160</f>
        <v>943.92</v>
      </c>
    </row>
    <row r="189" spans="1:8" ht="13.5" x14ac:dyDescent="0.25">
      <c r="A189" s="340" t="s">
        <v>224</v>
      </c>
      <c r="C189" s="27" t="s">
        <v>33</v>
      </c>
      <c r="D189" s="27" t="s">
        <v>46</v>
      </c>
      <c r="E189" s="213" t="s">
        <v>284</v>
      </c>
      <c r="F189" s="214" t="s">
        <v>172</v>
      </c>
      <c r="G189" s="27"/>
      <c r="H189" s="312">
        <f>H190</f>
        <v>396.98</v>
      </c>
    </row>
    <row r="190" spans="1:8" ht="12.75" x14ac:dyDescent="0.2">
      <c r="A190" s="441" t="s">
        <v>238</v>
      </c>
      <c r="C190" s="28" t="s">
        <v>33</v>
      </c>
      <c r="D190" s="28" t="s">
        <v>46</v>
      </c>
      <c r="E190" s="215" t="s">
        <v>284</v>
      </c>
      <c r="F190" s="216" t="s">
        <v>172</v>
      </c>
      <c r="G190" s="28" t="s">
        <v>239</v>
      </c>
      <c r="H190" s="314">
        <f>H191</f>
        <v>396.98</v>
      </c>
    </row>
    <row r="191" spans="1:8" ht="25.5" x14ac:dyDescent="0.2">
      <c r="A191" s="170" t="s">
        <v>90</v>
      </c>
      <c r="C191" s="28" t="s">
        <v>33</v>
      </c>
      <c r="D191" s="28" t="s">
        <v>46</v>
      </c>
      <c r="E191" s="215" t="s">
        <v>284</v>
      </c>
      <c r="F191" s="216" t="s">
        <v>172</v>
      </c>
      <c r="G191" s="28" t="s">
        <v>91</v>
      </c>
      <c r="H191" s="314">
        <f>'ПРИЛОЖЕНИЕ № 5 (расх)'!H163</f>
        <v>396.98</v>
      </c>
    </row>
    <row r="192" spans="1:8" ht="40.5" x14ac:dyDescent="0.2">
      <c r="A192" s="186" t="s">
        <v>591</v>
      </c>
      <c r="C192" s="27" t="s">
        <v>33</v>
      </c>
      <c r="D192" s="27" t="s">
        <v>46</v>
      </c>
      <c r="E192" s="213" t="s">
        <v>214</v>
      </c>
      <c r="F192" s="214" t="s">
        <v>72</v>
      </c>
      <c r="G192" s="47"/>
      <c r="H192" s="312">
        <f>H193</f>
        <v>250.55</v>
      </c>
    </row>
    <row r="193" spans="1:8" ht="27" x14ac:dyDescent="0.25">
      <c r="A193" s="464" t="s">
        <v>216</v>
      </c>
      <c r="C193" s="87" t="s">
        <v>33</v>
      </c>
      <c r="D193" s="87" t="s">
        <v>46</v>
      </c>
      <c r="E193" s="213" t="s">
        <v>295</v>
      </c>
      <c r="F193" s="214" t="s">
        <v>72</v>
      </c>
      <c r="G193" s="47"/>
      <c r="H193" s="312">
        <f>H194</f>
        <v>250.55</v>
      </c>
    </row>
    <row r="194" spans="1:8" ht="13.5" x14ac:dyDescent="0.25">
      <c r="A194" s="446" t="s">
        <v>224</v>
      </c>
      <c r="C194" s="87" t="s">
        <v>33</v>
      </c>
      <c r="D194" s="87" t="s">
        <v>46</v>
      </c>
      <c r="E194" s="213" t="s">
        <v>295</v>
      </c>
      <c r="F194" s="214" t="s">
        <v>172</v>
      </c>
      <c r="G194" s="47"/>
      <c r="H194" s="312">
        <f>H195</f>
        <v>250.55</v>
      </c>
    </row>
    <row r="195" spans="1:8" ht="12.75" x14ac:dyDescent="0.2">
      <c r="A195" s="458" t="s">
        <v>238</v>
      </c>
      <c r="C195" s="28" t="s">
        <v>33</v>
      </c>
      <c r="D195" s="28" t="s">
        <v>46</v>
      </c>
      <c r="E195" s="215" t="s">
        <v>295</v>
      </c>
      <c r="F195" s="216" t="s">
        <v>172</v>
      </c>
      <c r="G195" s="48" t="s">
        <v>239</v>
      </c>
      <c r="H195" s="314">
        <f>H196</f>
        <v>250.55</v>
      </c>
    </row>
    <row r="196" spans="1:8" ht="25.5" x14ac:dyDescent="0.2">
      <c r="A196" s="170" t="s">
        <v>90</v>
      </c>
      <c r="C196" s="28" t="s">
        <v>33</v>
      </c>
      <c r="D196" s="28" t="s">
        <v>46</v>
      </c>
      <c r="E196" s="215" t="s">
        <v>295</v>
      </c>
      <c r="F196" s="216" t="s">
        <v>172</v>
      </c>
      <c r="G196" s="48" t="s">
        <v>91</v>
      </c>
      <c r="H196" s="314">
        <f>'ПРИЛОЖЕНИЕ № 5 (расх)'!H168</f>
        <v>250.55</v>
      </c>
    </row>
    <row r="197" spans="1:8" ht="25.5" x14ac:dyDescent="0.2">
      <c r="A197" s="299" t="s">
        <v>545</v>
      </c>
      <c r="C197" s="87" t="s">
        <v>33</v>
      </c>
      <c r="D197" s="87" t="s">
        <v>46</v>
      </c>
      <c r="E197" s="208" t="s">
        <v>180</v>
      </c>
      <c r="F197" s="209" t="s">
        <v>72</v>
      </c>
      <c r="G197" s="28"/>
      <c r="H197" s="313">
        <f>H198</f>
        <v>39910.339999999997</v>
      </c>
    </row>
    <row r="198" spans="1:8" ht="25.5" x14ac:dyDescent="0.2">
      <c r="A198" s="299" t="s">
        <v>235</v>
      </c>
      <c r="C198" s="87" t="s">
        <v>33</v>
      </c>
      <c r="D198" s="87" t="s">
        <v>46</v>
      </c>
      <c r="E198" s="331" t="s">
        <v>455</v>
      </c>
      <c r="F198" s="86" t="s">
        <v>72</v>
      </c>
      <c r="G198" s="87"/>
      <c r="H198" s="313">
        <f>H199+H206+H209</f>
        <v>39910.339999999997</v>
      </c>
    </row>
    <row r="199" spans="1:8" ht="13.5" x14ac:dyDescent="0.2">
      <c r="A199" s="224" t="s">
        <v>224</v>
      </c>
      <c r="C199" s="27" t="s">
        <v>33</v>
      </c>
      <c r="D199" s="27" t="s">
        <v>46</v>
      </c>
      <c r="E199" s="219" t="s">
        <v>455</v>
      </c>
      <c r="F199" s="214" t="s">
        <v>172</v>
      </c>
      <c r="G199" s="27"/>
      <c r="H199" s="312">
        <f>H200+H202+H204</f>
        <v>36409.649999999994</v>
      </c>
    </row>
    <row r="200" spans="1:8" ht="38.25" x14ac:dyDescent="0.2">
      <c r="A200" s="411" t="s">
        <v>240</v>
      </c>
      <c r="C200" s="28" t="s">
        <v>33</v>
      </c>
      <c r="D200" s="28" t="s">
        <v>46</v>
      </c>
      <c r="E200" s="330" t="s">
        <v>455</v>
      </c>
      <c r="F200" s="216" t="s">
        <v>172</v>
      </c>
      <c r="G200" s="28" t="s">
        <v>241</v>
      </c>
      <c r="H200" s="314">
        <f>H201</f>
        <v>34405.199999999997</v>
      </c>
    </row>
    <row r="201" spans="1:8" ht="12.75" x14ac:dyDescent="0.2">
      <c r="A201" s="179" t="s">
        <v>112</v>
      </c>
      <c r="C201" s="28" t="s">
        <v>33</v>
      </c>
      <c r="D201" s="28" t="s">
        <v>46</v>
      </c>
      <c r="E201" s="330" t="s">
        <v>455</v>
      </c>
      <c r="F201" s="216" t="s">
        <v>172</v>
      </c>
      <c r="G201" s="28" t="s">
        <v>113</v>
      </c>
      <c r="H201" s="317">
        <f>'ПРИЛОЖЕНИЕ № 5 (расх)'!H173</f>
        <v>34405.199999999997</v>
      </c>
    </row>
    <row r="202" spans="1:8" ht="12.75" x14ac:dyDescent="0.2">
      <c r="A202" s="441" t="s">
        <v>238</v>
      </c>
      <c r="C202" s="28" t="s">
        <v>33</v>
      </c>
      <c r="D202" s="28" t="s">
        <v>46</v>
      </c>
      <c r="E202" s="330" t="s">
        <v>455</v>
      </c>
      <c r="F202" s="216" t="s">
        <v>172</v>
      </c>
      <c r="G202" s="28" t="s">
        <v>239</v>
      </c>
      <c r="H202" s="317">
        <f>H203</f>
        <v>2001.85</v>
      </c>
    </row>
    <row r="203" spans="1:8" ht="25.5" x14ac:dyDescent="0.2">
      <c r="A203" s="170" t="s">
        <v>90</v>
      </c>
      <c r="C203" s="28" t="s">
        <v>33</v>
      </c>
      <c r="D203" s="28" t="s">
        <v>46</v>
      </c>
      <c r="E203" s="330" t="s">
        <v>455</v>
      </c>
      <c r="F203" s="216" t="s">
        <v>172</v>
      </c>
      <c r="G203" s="28" t="s">
        <v>91</v>
      </c>
      <c r="H203" s="317">
        <f>'ПРИЛОЖЕНИЕ № 5 (расх)'!H175</f>
        <v>2001.85</v>
      </c>
    </row>
    <row r="204" spans="1:8" ht="12.75" x14ac:dyDescent="0.2">
      <c r="A204" s="413" t="s">
        <v>242</v>
      </c>
      <c r="C204" s="28" t="s">
        <v>33</v>
      </c>
      <c r="D204" s="28" t="s">
        <v>46</v>
      </c>
      <c r="E204" s="330" t="s">
        <v>455</v>
      </c>
      <c r="F204" s="216" t="s">
        <v>172</v>
      </c>
      <c r="G204" s="28" t="s">
        <v>243</v>
      </c>
      <c r="H204" s="317">
        <f>H205</f>
        <v>2.6</v>
      </c>
    </row>
    <row r="205" spans="1:8" ht="12.75" x14ac:dyDescent="0.2">
      <c r="A205" s="170" t="s">
        <v>62</v>
      </c>
      <c r="C205" s="28" t="s">
        <v>33</v>
      </c>
      <c r="D205" s="28" t="s">
        <v>46</v>
      </c>
      <c r="E205" s="330" t="s">
        <v>455</v>
      </c>
      <c r="F205" s="216" t="s">
        <v>172</v>
      </c>
      <c r="G205" s="48" t="s">
        <v>63</v>
      </c>
      <c r="H205" s="317">
        <f>'ПРИЛОЖЕНИЕ № 5 (расх)'!H177</f>
        <v>2.6</v>
      </c>
    </row>
    <row r="206" spans="1:8" ht="13.5" x14ac:dyDescent="0.2">
      <c r="A206" s="169" t="s">
        <v>405</v>
      </c>
      <c r="C206" s="27" t="s">
        <v>33</v>
      </c>
      <c r="D206" s="27" t="s">
        <v>46</v>
      </c>
      <c r="E206" s="210" t="s">
        <v>455</v>
      </c>
      <c r="F206" s="214" t="s">
        <v>404</v>
      </c>
      <c r="G206" s="214"/>
      <c r="H206" s="315">
        <f>H207</f>
        <v>285.5</v>
      </c>
    </row>
    <row r="207" spans="1:8" ht="38.25" x14ac:dyDescent="0.2">
      <c r="A207" s="411" t="s">
        <v>240</v>
      </c>
      <c r="C207" s="28" t="s">
        <v>33</v>
      </c>
      <c r="D207" s="28" t="s">
        <v>46</v>
      </c>
      <c r="E207" s="218" t="s">
        <v>455</v>
      </c>
      <c r="F207" s="216" t="s">
        <v>404</v>
      </c>
      <c r="G207" s="216" t="s">
        <v>241</v>
      </c>
      <c r="H207" s="317">
        <f>H208</f>
        <v>285.5</v>
      </c>
    </row>
    <row r="208" spans="1:8" ht="12.75" x14ac:dyDescent="0.2">
      <c r="A208" s="179" t="s">
        <v>112</v>
      </c>
      <c r="C208" s="28" t="s">
        <v>33</v>
      </c>
      <c r="D208" s="28" t="s">
        <v>46</v>
      </c>
      <c r="E208" s="218" t="s">
        <v>455</v>
      </c>
      <c r="F208" s="216" t="s">
        <v>404</v>
      </c>
      <c r="G208" s="216" t="s">
        <v>113</v>
      </c>
      <c r="H208" s="317">
        <f>'ПРИЛОЖЕНИЕ № 5 (расх)'!H180</f>
        <v>285.5</v>
      </c>
    </row>
    <row r="209" spans="1:8" ht="13.5" x14ac:dyDescent="0.2">
      <c r="A209" s="155" t="s">
        <v>231</v>
      </c>
      <c r="C209" s="27" t="s">
        <v>33</v>
      </c>
      <c r="D209" s="27" t="s">
        <v>46</v>
      </c>
      <c r="E209" s="219" t="s">
        <v>455</v>
      </c>
      <c r="F209" s="214" t="s">
        <v>168</v>
      </c>
      <c r="G209" s="28"/>
      <c r="H209" s="315">
        <f>H210</f>
        <v>3215.19</v>
      </c>
    </row>
    <row r="210" spans="1:8" ht="12.75" x14ac:dyDescent="0.2">
      <c r="A210" s="441" t="s">
        <v>238</v>
      </c>
      <c r="C210" s="28" t="s">
        <v>33</v>
      </c>
      <c r="D210" s="28" t="s">
        <v>46</v>
      </c>
      <c r="E210" s="330" t="s">
        <v>455</v>
      </c>
      <c r="F210" s="216" t="s">
        <v>168</v>
      </c>
      <c r="G210" s="28" t="s">
        <v>239</v>
      </c>
      <c r="H210" s="317">
        <f>H211</f>
        <v>3215.19</v>
      </c>
    </row>
    <row r="211" spans="1:8" ht="25.5" x14ac:dyDescent="0.2">
      <c r="A211" s="170" t="s">
        <v>90</v>
      </c>
      <c r="C211" s="28" t="s">
        <v>33</v>
      </c>
      <c r="D211" s="28" t="s">
        <v>46</v>
      </c>
      <c r="E211" s="330" t="s">
        <v>455</v>
      </c>
      <c r="F211" s="216" t="s">
        <v>168</v>
      </c>
      <c r="G211" s="28" t="s">
        <v>91</v>
      </c>
      <c r="H211" s="317">
        <f>'ПРИЛОЖЕНИЕ № 5 (расх)'!H183</f>
        <v>3215.19</v>
      </c>
    </row>
    <row r="212" spans="1:8" ht="12.75" x14ac:dyDescent="0.2">
      <c r="A212" s="299" t="s">
        <v>225</v>
      </c>
      <c r="C212" s="87" t="s">
        <v>33</v>
      </c>
      <c r="D212" s="208" t="s">
        <v>46</v>
      </c>
      <c r="E212" s="208" t="s">
        <v>221</v>
      </c>
      <c r="F212" s="209" t="s">
        <v>72</v>
      </c>
      <c r="G212" s="28"/>
      <c r="H212" s="313">
        <f>H216+H220+H213</f>
        <v>557.83999999999992</v>
      </c>
    </row>
    <row r="213" spans="1:8" ht="13.5" x14ac:dyDescent="0.2">
      <c r="A213" s="169" t="s">
        <v>531</v>
      </c>
      <c r="C213" s="27" t="s">
        <v>33</v>
      </c>
      <c r="D213" s="210" t="s">
        <v>46</v>
      </c>
      <c r="E213" s="210" t="s">
        <v>221</v>
      </c>
      <c r="F213" s="211" t="s">
        <v>530</v>
      </c>
      <c r="G213" s="432"/>
      <c r="H213" s="312">
        <f>H214</f>
        <v>0</v>
      </c>
    </row>
    <row r="214" spans="1:8" ht="12.75" x14ac:dyDescent="0.2">
      <c r="A214" s="448" t="s">
        <v>238</v>
      </c>
      <c r="C214" s="28" t="s">
        <v>33</v>
      </c>
      <c r="D214" s="28" t="s">
        <v>46</v>
      </c>
      <c r="E214" s="215" t="s">
        <v>221</v>
      </c>
      <c r="F214" s="216" t="s">
        <v>530</v>
      </c>
      <c r="G214" s="28" t="s">
        <v>239</v>
      </c>
      <c r="H214" s="314">
        <f>H215</f>
        <v>0</v>
      </c>
    </row>
    <row r="215" spans="1:8" ht="25.5" x14ac:dyDescent="0.2">
      <c r="A215" s="170" t="s">
        <v>90</v>
      </c>
      <c r="C215" s="28" t="s">
        <v>33</v>
      </c>
      <c r="D215" s="28" t="s">
        <v>46</v>
      </c>
      <c r="E215" s="215" t="s">
        <v>221</v>
      </c>
      <c r="F215" s="216" t="s">
        <v>530</v>
      </c>
      <c r="G215" s="28" t="s">
        <v>91</v>
      </c>
      <c r="H215" s="314">
        <f>'ПРИЛОЖЕНИЕ № 5 (расх)'!H187</f>
        <v>0</v>
      </c>
    </row>
    <row r="216" spans="1:8" ht="13.5" x14ac:dyDescent="0.2">
      <c r="A216" s="169" t="s">
        <v>170</v>
      </c>
      <c r="C216" s="27" t="s">
        <v>33</v>
      </c>
      <c r="D216" s="27" t="s">
        <v>46</v>
      </c>
      <c r="E216" s="210" t="s">
        <v>227</v>
      </c>
      <c r="F216" s="211" t="s">
        <v>72</v>
      </c>
      <c r="G216" s="87"/>
      <c r="H216" s="313">
        <f>H217</f>
        <v>160.94</v>
      </c>
    </row>
    <row r="217" spans="1:8" ht="13.5" x14ac:dyDescent="0.2">
      <c r="A217" s="169" t="s">
        <v>228</v>
      </c>
      <c r="C217" s="27" t="s">
        <v>33</v>
      </c>
      <c r="D217" s="27" t="s">
        <v>46</v>
      </c>
      <c r="E217" s="210" t="s">
        <v>227</v>
      </c>
      <c r="F217" s="211" t="s">
        <v>214</v>
      </c>
      <c r="G217" s="27"/>
      <c r="H217" s="312">
        <f>H218</f>
        <v>160.94</v>
      </c>
    </row>
    <row r="218" spans="1:8" ht="12.75" x14ac:dyDescent="0.2">
      <c r="A218" s="441" t="s">
        <v>238</v>
      </c>
      <c r="C218" s="28" t="s">
        <v>33</v>
      </c>
      <c r="D218" s="28" t="s">
        <v>46</v>
      </c>
      <c r="E218" s="215" t="s">
        <v>227</v>
      </c>
      <c r="F218" s="216" t="s">
        <v>214</v>
      </c>
      <c r="G218" s="28" t="s">
        <v>239</v>
      </c>
      <c r="H218" s="314">
        <f>H219</f>
        <v>160.94</v>
      </c>
    </row>
    <row r="219" spans="1:8" ht="25.5" x14ac:dyDescent="0.2">
      <c r="A219" s="170" t="s">
        <v>90</v>
      </c>
      <c r="C219" s="28" t="s">
        <v>33</v>
      </c>
      <c r="D219" s="28" t="s">
        <v>46</v>
      </c>
      <c r="E219" s="215" t="s">
        <v>227</v>
      </c>
      <c r="F219" s="216" t="s">
        <v>214</v>
      </c>
      <c r="G219" s="28" t="s">
        <v>91</v>
      </c>
      <c r="H219" s="314">
        <f>'ПРИЛОЖЕНИЕ № 5 (расх)'!H191</f>
        <v>160.94</v>
      </c>
    </row>
    <row r="220" spans="1:8" ht="27" x14ac:dyDescent="0.2">
      <c r="A220" s="169" t="s">
        <v>169</v>
      </c>
      <c r="C220" s="27" t="s">
        <v>33</v>
      </c>
      <c r="D220" s="27" t="s">
        <v>46</v>
      </c>
      <c r="E220" s="213" t="s">
        <v>230</v>
      </c>
      <c r="F220" s="214" t="s">
        <v>72</v>
      </c>
      <c r="G220" s="28"/>
      <c r="H220" s="312">
        <f>H221</f>
        <v>396.9</v>
      </c>
    </row>
    <row r="221" spans="1:8" ht="13.5" x14ac:dyDescent="0.2">
      <c r="A221" s="169" t="s">
        <v>228</v>
      </c>
      <c r="C221" s="27" t="s">
        <v>33</v>
      </c>
      <c r="D221" s="27" t="s">
        <v>46</v>
      </c>
      <c r="E221" s="213" t="s">
        <v>230</v>
      </c>
      <c r="F221" s="211" t="s">
        <v>214</v>
      </c>
      <c r="G221" s="28"/>
      <c r="H221" s="312">
        <f>H222+H224</f>
        <v>396.9</v>
      </c>
    </row>
    <row r="222" spans="1:8" ht="12.75" x14ac:dyDescent="0.2">
      <c r="A222" s="411" t="s">
        <v>238</v>
      </c>
      <c r="C222" s="28" t="s">
        <v>33</v>
      </c>
      <c r="D222" s="28" t="s">
        <v>46</v>
      </c>
      <c r="E222" s="215" t="s">
        <v>230</v>
      </c>
      <c r="F222" s="216" t="s">
        <v>214</v>
      </c>
      <c r="G222" s="28" t="s">
        <v>239</v>
      </c>
      <c r="H222" s="314">
        <f>H223</f>
        <v>380.65</v>
      </c>
    </row>
    <row r="223" spans="1:8" ht="25.5" x14ac:dyDescent="0.2">
      <c r="A223" s="170" t="s">
        <v>90</v>
      </c>
      <c r="C223" s="28" t="s">
        <v>33</v>
      </c>
      <c r="D223" s="28" t="s">
        <v>46</v>
      </c>
      <c r="E223" s="215" t="s">
        <v>230</v>
      </c>
      <c r="F223" s="216" t="s">
        <v>214</v>
      </c>
      <c r="G223" s="28" t="s">
        <v>91</v>
      </c>
      <c r="H223" s="314">
        <f>'ПРИЛОЖЕНИЕ № 5 (расх)'!H195</f>
        <v>380.65</v>
      </c>
    </row>
    <row r="224" spans="1:8" ht="12.75" x14ac:dyDescent="0.2">
      <c r="A224" s="413" t="s">
        <v>242</v>
      </c>
      <c r="C224" s="28" t="s">
        <v>33</v>
      </c>
      <c r="D224" s="28" t="s">
        <v>46</v>
      </c>
      <c r="E224" s="215" t="s">
        <v>230</v>
      </c>
      <c r="F224" s="216" t="s">
        <v>214</v>
      </c>
      <c r="G224" s="28" t="s">
        <v>243</v>
      </c>
      <c r="H224" s="314">
        <f>H225</f>
        <v>16.25</v>
      </c>
    </row>
    <row r="225" spans="1:10" ht="12.75" x14ac:dyDescent="0.2">
      <c r="A225" s="170" t="s">
        <v>62</v>
      </c>
      <c r="C225" s="28" t="s">
        <v>33</v>
      </c>
      <c r="D225" s="28" t="s">
        <v>46</v>
      </c>
      <c r="E225" s="215" t="s">
        <v>230</v>
      </c>
      <c r="F225" s="216" t="s">
        <v>214</v>
      </c>
      <c r="G225" s="28" t="s">
        <v>63</v>
      </c>
      <c r="H225" s="314">
        <f>'ПРИЛОЖЕНИЕ № 5 (расх)'!H197</f>
        <v>16.25</v>
      </c>
    </row>
    <row r="226" spans="1:10" s="29" customFormat="1" ht="14.25" x14ac:dyDescent="0.2">
      <c r="A226" s="157" t="s">
        <v>164</v>
      </c>
      <c r="B226" s="386"/>
      <c r="C226" s="97" t="s">
        <v>36</v>
      </c>
      <c r="D226" s="98"/>
      <c r="E226" s="573"/>
      <c r="F226" s="574"/>
      <c r="G226" s="98"/>
      <c r="H226" s="387">
        <f>H227</f>
        <v>534.79999999999995</v>
      </c>
      <c r="I226" s="369">
        <f>I227</f>
        <v>0</v>
      </c>
      <c r="J226" s="388"/>
    </row>
    <row r="227" spans="1:10" ht="14.25" x14ac:dyDescent="0.2">
      <c r="A227" s="171" t="s">
        <v>94</v>
      </c>
      <c r="C227" s="99" t="s">
        <v>36</v>
      </c>
      <c r="D227" s="99" t="s">
        <v>34</v>
      </c>
      <c r="E227" s="575"/>
      <c r="F227" s="576"/>
      <c r="G227" s="433"/>
      <c r="H227" s="414">
        <f>H228</f>
        <v>534.79999999999995</v>
      </c>
    </row>
    <row r="228" spans="1:10" ht="13.5" x14ac:dyDescent="0.25">
      <c r="A228" s="440" t="s">
        <v>232</v>
      </c>
      <c r="C228" s="19" t="s">
        <v>36</v>
      </c>
      <c r="D228" s="19" t="s">
        <v>34</v>
      </c>
      <c r="E228" s="210" t="s">
        <v>158</v>
      </c>
      <c r="F228" s="209" t="s">
        <v>72</v>
      </c>
      <c r="G228" s="28"/>
      <c r="H228" s="313">
        <f>H229</f>
        <v>534.79999999999995</v>
      </c>
    </row>
    <row r="229" spans="1:10" ht="27" x14ac:dyDescent="0.2">
      <c r="A229" s="169" t="s">
        <v>86</v>
      </c>
      <c r="C229" s="19" t="s">
        <v>36</v>
      </c>
      <c r="D229" s="19" t="s">
        <v>34</v>
      </c>
      <c r="E229" s="210" t="s">
        <v>158</v>
      </c>
      <c r="F229" s="211" t="s">
        <v>87</v>
      </c>
      <c r="G229" s="19"/>
      <c r="H229" s="312">
        <f>H230</f>
        <v>534.79999999999995</v>
      </c>
    </row>
    <row r="230" spans="1:10" ht="38.25" x14ac:dyDescent="0.2">
      <c r="A230" s="411" t="s">
        <v>240</v>
      </c>
      <c r="C230" s="20" t="s">
        <v>36</v>
      </c>
      <c r="D230" s="20" t="s">
        <v>34</v>
      </c>
      <c r="E230" s="215" t="s">
        <v>158</v>
      </c>
      <c r="F230" s="216" t="s">
        <v>87</v>
      </c>
      <c r="G230" s="20" t="s">
        <v>241</v>
      </c>
      <c r="H230" s="314">
        <f>H231</f>
        <v>534.79999999999995</v>
      </c>
    </row>
    <row r="231" spans="1:10" ht="13.5" thickBot="1" x14ac:dyDescent="0.25">
      <c r="A231" s="168" t="s">
        <v>88</v>
      </c>
      <c r="C231" s="20" t="s">
        <v>36</v>
      </c>
      <c r="D231" s="20" t="s">
        <v>34</v>
      </c>
      <c r="E231" s="215" t="s">
        <v>158</v>
      </c>
      <c r="F231" s="216" t="s">
        <v>87</v>
      </c>
      <c r="G231" s="20" t="s">
        <v>89</v>
      </c>
      <c r="H231" s="415">
        <f>'ПРИЛОЖЕНИЕ № 5 (расх)'!H203</f>
        <v>534.79999999999995</v>
      </c>
    </row>
    <row r="232" spans="1:10" s="18" customFormat="1" ht="29.25" thickBot="1" x14ac:dyDescent="0.25">
      <c r="A232" s="157" t="s">
        <v>12</v>
      </c>
      <c r="B232" s="389"/>
      <c r="C232" s="31" t="s">
        <v>34</v>
      </c>
      <c r="D232" s="31"/>
      <c r="E232" s="573"/>
      <c r="F232" s="574"/>
      <c r="G232" s="31"/>
      <c r="H232" s="151">
        <f>H233+H265</f>
        <v>5437.06</v>
      </c>
      <c r="I232" s="390">
        <f>I233</f>
        <v>0</v>
      </c>
      <c r="J232" s="391">
        <f>I232/H232</f>
        <v>0</v>
      </c>
    </row>
    <row r="233" spans="1:10" ht="28.5" x14ac:dyDescent="0.2">
      <c r="A233" s="172" t="s">
        <v>78</v>
      </c>
      <c r="C233" s="22" t="s">
        <v>34</v>
      </c>
      <c r="D233" s="22" t="s">
        <v>39</v>
      </c>
      <c r="E233" s="575"/>
      <c r="F233" s="576"/>
      <c r="G233" s="22"/>
      <c r="H233" s="311">
        <f>H234+H261</f>
        <v>4953.7700000000004</v>
      </c>
    </row>
    <row r="234" spans="1:10" ht="54" x14ac:dyDescent="0.2">
      <c r="A234" s="155" t="s">
        <v>461</v>
      </c>
      <c r="C234" s="47" t="s">
        <v>34</v>
      </c>
      <c r="D234" s="47" t="s">
        <v>39</v>
      </c>
      <c r="E234" s="210" t="s">
        <v>157</v>
      </c>
      <c r="F234" s="211" t="s">
        <v>72</v>
      </c>
      <c r="G234" s="28"/>
      <c r="H234" s="312">
        <f>H235+H244+H252+H248</f>
        <v>4579.26</v>
      </c>
    </row>
    <row r="235" spans="1:10" ht="27" x14ac:dyDescent="0.2">
      <c r="A235" s="155" t="s">
        <v>391</v>
      </c>
      <c r="C235" s="47" t="s">
        <v>34</v>
      </c>
      <c r="D235" s="47" t="s">
        <v>39</v>
      </c>
      <c r="E235" s="210" t="s">
        <v>286</v>
      </c>
      <c r="F235" s="211" t="s">
        <v>72</v>
      </c>
      <c r="G235" s="47"/>
      <c r="H235" s="312">
        <f>H236+H241</f>
        <v>218.74</v>
      </c>
    </row>
    <row r="236" spans="1:10" ht="13.5" x14ac:dyDescent="0.25">
      <c r="A236" s="340" t="s">
        <v>224</v>
      </c>
      <c r="C236" s="47" t="s">
        <v>34</v>
      </c>
      <c r="D236" s="47" t="s">
        <v>39</v>
      </c>
      <c r="E236" s="210" t="s">
        <v>286</v>
      </c>
      <c r="F236" s="211" t="s">
        <v>172</v>
      </c>
      <c r="G236" s="47"/>
      <c r="H236" s="316">
        <f>H238+H239</f>
        <v>218.74</v>
      </c>
    </row>
    <row r="237" spans="1:10" ht="12.75" x14ac:dyDescent="0.2">
      <c r="A237" s="448" t="s">
        <v>238</v>
      </c>
      <c r="C237" s="48" t="s">
        <v>34</v>
      </c>
      <c r="D237" s="48" t="s">
        <v>39</v>
      </c>
      <c r="E237" s="215" t="s">
        <v>286</v>
      </c>
      <c r="F237" s="216" t="s">
        <v>172</v>
      </c>
      <c r="G237" s="48" t="s">
        <v>239</v>
      </c>
      <c r="H237" s="317">
        <f>H238</f>
        <v>163.35</v>
      </c>
    </row>
    <row r="238" spans="1:10" ht="25.5" x14ac:dyDescent="0.2">
      <c r="A238" s="170" t="s">
        <v>90</v>
      </c>
      <c r="C238" s="48" t="s">
        <v>34</v>
      </c>
      <c r="D238" s="48" t="s">
        <v>39</v>
      </c>
      <c r="E238" s="215" t="s">
        <v>286</v>
      </c>
      <c r="F238" s="216" t="s">
        <v>172</v>
      </c>
      <c r="G238" s="48" t="s">
        <v>91</v>
      </c>
      <c r="H238" s="317">
        <f>'ПРИЛОЖЕНИЕ № 5 (расх)'!H210</f>
        <v>163.35</v>
      </c>
    </row>
    <row r="239" spans="1:10" ht="12.75" x14ac:dyDescent="0.2">
      <c r="A239" s="413" t="s">
        <v>242</v>
      </c>
      <c r="C239" s="48" t="s">
        <v>34</v>
      </c>
      <c r="D239" s="48" t="s">
        <v>39</v>
      </c>
      <c r="E239" s="215" t="s">
        <v>286</v>
      </c>
      <c r="F239" s="216" t="s">
        <v>172</v>
      </c>
      <c r="G239" s="48" t="s">
        <v>243</v>
      </c>
      <c r="H239" s="317">
        <f>H240</f>
        <v>55.39</v>
      </c>
    </row>
    <row r="240" spans="1:10" ht="25.5" x14ac:dyDescent="0.2">
      <c r="A240" s="170" t="s">
        <v>140</v>
      </c>
      <c r="C240" s="48" t="s">
        <v>34</v>
      </c>
      <c r="D240" s="48" t="s">
        <v>39</v>
      </c>
      <c r="E240" s="215" t="s">
        <v>286</v>
      </c>
      <c r="F240" s="216" t="s">
        <v>172</v>
      </c>
      <c r="G240" s="48" t="s">
        <v>67</v>
      </c>
      <c r="H240" s="317">
        <f>'ПРИЛОЖЕНИЕ № 5 (расх)'!H212</f>
        <v>55.39</v>
      </c>
    </row>
    <row r="241" spans="1:8" ht="25.5" x14ac:dyDescent="0.2">
      <c r="A241" s="170" t="s">
        <v>619</v>
      </c>
      <c r="C241" s="48" t="s">
        <v>34</v>
      </c>
      <c r="D241" s="48" t="s">
        <v>39</v>
      </c>
      <c r="E241" s="215" t="s">
        <v>286</v>
      </c>
      <c r="F241" s="216" t="s">
        <v>647</v>
      </c>
      <c r="G241" s="48"/>
      <c r="H241" s="317">
        <f>H242</f>
        <v>0</v>
      </c>
    </row>
    <row r="242" spans="1:8" ht="12.75" x14ac:dyDescent="0.2">
      <c r="A242" s="170" t="s">
        <v>238</v>
      </c>
      <c r="C242" s="48" t="s">
        <v>34</v>
      </c>
      <c r="D242" s="48" t="s">
        <v>39</v>
      </c>
      <c r="E242" s="215" t="s">
        <v>286</v>
      </c>
      <c r="F242" s="216" t="s">
        <v>647</v>
      </c>
      <c r="G242" s="48" t="s">
        <v>239</v>
      </c>
      <c r="H242" s="317">
        <f>H243</f>
        <v>0</v>
      </c>
    </row>
    <row r="243" spans="1:8" ht="25.5" x14ac:dyDescent="0.2">
      <c r="A243" s="170" t="s">
        <v>90</v>
      </c>
      <c r="C243" s="48" t="s">
        <v>34</v>
      </c>
      <c r="D243" s="48" t="s">
        <v>39</v>
      </c>
      <c r="E243" s="215" t="s">
        <v>286</v>
      </c>
      <c r="F243" s="216" t="s">
        <v>647</v>
      </c>
      <c r="G243" s="48" t="s">
        <v>91</v>
      </c>
      <c r="H243" s="317">
        <f>'ПРИЛОЖЕНИЕ № 5 (расх)'!H215</f>
        <v>0</v>
      </c>
    </row>
    <row r="244" spans="1:8" ht="13.5" x14ac:dyDescent="0.2">
      <c r="A244" s="169" t="s">
        <v>546</v>
      </c>
      <c r="C244" s="47" t="s">
        <v>34</v>
      </c>
      <c r="D244" s="47" t="s">
        <v>39</v>
      </c>
      <c r="E244" s="210" t="s">
        <v>417</v>
      </c>
      <c r="F244" s="211" t="s">
        <v>72</v>
      </c>
      <c r="G244" s="47"/>
      <c r="H244" s="315">
        <f>H245</f>
        <v>0</v>
      </c>
    </row>
    <row r="245" spans="1:8" ht="13.5" x14ac:dyDescent="0.25">
      <c r="A245" s="340" t="s">
        <v>224</v>
      </c>
      <c r="C245" s="47" t="s">
        <v>34</v>
      </c>
      <c r="D245" s="47" t="s">
        <v>39</v>
      </c>
      <c r="E245" s="210" t="s">
        <v>417</v>
      </c>
      <c r="F245" s="211" t="s">
        <v>172</v>
      </c>
      <c r="G245" s="47"/>
      <c r="H245" s="316">
        <f>H246</f>
        <v>0</v>
      </c>
    </row>
    <row r="246" spans="1:8" ht="12.75" x14ac:dyDescent="0.2">
      <c r="A246" s="416" t="s">
        <v>238</v>
      </c>
      <c r="C246" s="48" t="s">
        <v>34</v>
      </c>
      <c r="D246" s="48" t="s">
        <v>39</v>
      </c>
      <c r="E246" s="215" t="s">
        <v>417</v>
      </c>
      <c r="F246" s="216" t="s">
        <v>172</v>
      </c>
      <c r="G246" s="48" t="s">
        <v>239</v>
      </c>
      <c r="H246" s="317">
        <f>H247</f>
        <v>0</v>
      </c>
    </row>
    <row r="247" spans="1:8" ht="25.5" x14ac:dyDescent="0.2">
      <c r="A247" s="170" t="s">
        <v>90</v>
      </c>
      <c r="C247" s="48" t="s">
        <v>34</v>
      </c>
      <c r="D247" s="48" t="s">
        <v>39</v>
      </c>
      <c r="E247" s="215" t="s">
        <v>417</v>
      </c>
      <c r="F247" s="216" t="s">
        <v>172</v>
      </c>
      <c r="G247" s="48" t="s">
        <v>91</v>
      </c>
      <c r="H247" s="317">
        <f>'ПРИЛОЖЕНИЕ № 5 (расх)'!H219</f>
        <v>0</v>
      </c>
    </row>
    <row r="248" spans="1:8" ht="13.5" x14ac:dyDescent="0.2">
      <c r="A248" s="155" t="s">
        <v>390</v>
      </c>
      <c r="C248" s="47" t="s">
        <v>34</v>
      </c>
      <c r="D248" s="47" t="s">
        <v>39</v>
      </c>
      <c r="E248" s="210" t="s">
        <v>389</v>
      </c>
      <c r="F248" s="211" t="s">
        <v>72</v>
      </c>
      <c r="G248" s="47"/>
      <c r="H248" s="312">
        <f>H249</f>
        <v>79</v>
      </c>
    </row>
    <row r="249" spans="1:8" ht="13.5" x14ac:dyDescent="0.25">
      <c r="A249" s="340" t="s">
        <v>224</v>
      </c>
      <c r="C249" s="47" t="s">
        <v>34</v>
      </c>
      <c r="D249" s="47" t="s">
        <v>39</v>
      </c>
      <c r="E249" s="210" t="s">
        <v>389</v>
      </c>
      <c r="F249" s="211" t="s">
        <v>172</v>
      </c>
      <c r="G249" s="47"/>
      <c r="H249" s="316">
        <f>H250</f>
        <v>79</v>
      </c>
    </row>
    <row r="250" spans="1:8" ht="12.75" x14ac:dyDescent="0.2">
      <c r="A250" s="448" t="s">
        <v>238</v>
      </c>
      <c r="C250" s="48" t="s">
        <v>34</v>
      </c>
      <c r="D250" s="48" t="s">
        <v>39</v>
      </c>
      <c r="E250" s="218" t="s">
        <v>389</v>
      </c>
      <c r="F250" s="216" t="s">
        <v>172</v>
      </c>
      <c r="G250" s="48" t="s">
        <v>239</v>
      </c>
      <c r="H250" s="317">
        <f>H251</f>
        <v>79</v>
      </c>
    </row>
    <row r="251" spans="1:8" ht="25.5" x14ac:dyDescent="0.2">
      <c r="A251" s="170" t="s">
        <v>90</v>
      </c>
      <c r="C251" s="48" t="s">
        <v>34</v>
      </c>
      <c r="D251" s="48" t="s">
        <v>39</v>
      </c>
      <c r="E251" s="218" t="s">
        <v>389</v>
      </c>
      <c r="F251" s="216" t="s">
        <v>172</v>
      </c>
      <c r="G251" s="48" t="s">
        <v>91</v>
      </c>
      <c r="H251" s="317">
        <f>'ПРИЛОЖЕНИЕ № 5 (расх)'!H223</f>
        <v>79</v>
      </c>
    </row>
    <row r="252" spans="1:8" ht="13.5" x14ac:dyDescent="0.2">
      <c r="A252" s="155" t="s">
        <v>393</v>
      </c>
      <c r="C252" s="34" t="s">
        <v>34</v>
      </c>
      <c r="D252" s="34" t="s">
        <v>39</v>
      </c>
      <c r="E252" s="210" t="s">
        <v>547</v>
      </c>
      <c r="F252" s="211" t="s">
        <v>72</v>
      </c>
      <c r="G252" s="47"/>
      <c r="H252" s="312">
        <f>H256+H253</f>
        <v>4281.5200000000004</v>
      </c>
    </row>
    <row r="253" spans="1:8" ht="13.5" x14ac:dyDescent="0.2">
      <c r="A253" s="169" t="s">
        <v>405</v>
      </c>
      <c r="C253" s="27" t="s">
        <v>34</v>
      </c>
      <c r="D253" s="27" t="s">
        <v>39</v>
      </c>
      <c r="E253" s="210" t="s">
        <v>547</v>
      </c>
      <c r="F253" s="214" t="s">
        <v>404</v>
      </c>
      <c r="G253" s="214"/>
      <c r="H253" s="315">
        <f>H254</f>
        <v>76.81</v>
      </c>
    </row>
    <row r="254" spans="1:8" ht="38.25" x14ac:dyDescent="0.2">
      <c r="A254" s="411" t="s">
        <v>240</v>
      </c>
      <c r="C254" s="28" t="s">
        <v>34</v>
      </c>
      <c r="D254" s="28" t="s">
        <v>39</v>
      </c>
      <c r="E254" s="218" t="s">
        <v>547</v>
      </c>
      <c r="F254" s="216" t="s">
        <v>404</v>
      </c>
      <c r="G254" s="216" t="s">
        <v>241</v>
      </c>
      <c r="H254" s="317">
        <f>H255</f>
        <v>76.81</v>
      </c>
    </row>
    <row r="255" spans="1:8" ht="12.75" x14ac:dyDescent="0.2">
      <c r="A255" s="168" t="s">
        <v>88</v>
      </c>
      <c r="C255" s="28" t="s">
        <v>34</v>
      </c>
      <c r="D255" s="28" t="s">
        <v>39</v>
      </c>
      <c r="E255" s="218" t="s">
        <v>547</v>
      </c>
      <c r="F255" s="216" t="s">
        <v>404</v>
      </c>
      <c r="G255" s="216" t="s">
        <v>89</v>
      </c>
      <c r="H255" s="317">
        <f>'ПРИЛОЖЕНИЕ № 5 (расх)'!H227</f>
        <v>76.81</v>
      </c>
    </row>
    <row r="256" spans="1:8" ht="13.5" x14ac:dyDescent="0.25">
      <c r="A256" s="340" t="s">
        <v>224</v>
      </c>
      <c r="C256" s="34" t="s">
        <v>34</v>
      </c>
      <c r="D256" s="34" t="s">
        <v>39</v>
      </c>
      <c r="E256" s="210" t="s">
        <v>547</v>
      </c>
      <c r="F256" s="211" t="s">
        <v>172</v>
      </c>
      <c r="G256" s="47"/>
      <c r="H256" s="316">
        <f>H257+H259</f>
        <v>4204.71</v>
      </c>
    </row>
    <row r="257" spans="1:8" ht="38.25" x14ac:dyDescent="0.2">
      <c r="A257" s="411" t="s">
        <v>240</v>
      </c>
      <c r="C257" s="36" t="s">
        <v>34</v>
      </c>
      <c r="D257" s="36" t="s">
        <v>39</v>
      </c>
      <c r="E257" s="218" t="s">
        <v>547</v>
      </c>
      <c r="F257" s="216" t="s">
        <v>392</v>
      </c>
      <c r="G257" s="20" t="s">
        <v>241</v>
      </c>
      <c r="H257" s="317">
        <f>H258</f>
        <v>3595.68</v>
      </c>
    </row>
    <row r="258" spans="1:8" ht="12.75" x14ac:dyDescent="0.2">
      <c r="A258" s="168" t="s">
        <v>88</v>
      </c>
      <c r="C258" s="48" t="s">
        <v>34</v>
      </c>
      <c r="D258" s="48" t="s">
        <v>39</v>
      </c>
      <c r="E258" s="218" t="s">
        <v>547</v>
      </c>
      <c r="F258" s="216" t="s">
        <v>392</v>
      </c>
      <c r="G258" s="20" t="s">
        <v>89</v>
      </c>
      <c r="H258" s="317">
        <f>'ПРИЛОЖЕНИЕ № 5 (расх)'!H230</f>
        <v>3595.68</v>
      </c>
    </row>
    <row r="259" spans="1:8" ht="12.75" x14ac:dyDescent="0.2">
      <c r="A259" s="416" t="s">
        <v>238</v>
      </c>
      <c r="C259" s="36" t="s">
        <v>34</v>
      </c>
      <c r="D259" s="36" t="s">
        <v>39</v>
      </c>
      <c r="E259" s="218" t="s">
        <v>547</v>
      </c>
      <c r="F259" s="216" t="s">
        <v>392</v>
      </c>
      <c r="G259" s="20" t="s">
        <v>239</v>
      </c>
      <c r="H259" s="317">
        <f>H260</f>
        <v>609.03</v>
      </c>
    </row>
    <row r="260" spans="1:8" ht="25.5" x14ac:dyDescent="0.2">
      <c r="A260" s="170" t="s">
        <v>90</v>
      </c>
      <c r="C260" s="48" t="s">
        <v>34</v>
      </c>
      <c r="D260" s="48" t="s">
        <v>39</v>
      </c>
      <c r="E260" s="218" t="s">
        <v>547</v>
      </c>
      <c r="F260" s="216" t="s">
        <v>392</v>
      </c>
      <c r="G260" s="20" t="s">
        <v>91</v>
      </c>
      <c r="H260" s="317">
        <f>'ПРИЛОЖЕНИЕ № 5 (расх)'!H232</f>
        <v>609.03</v>
      </c>
    </row>
    <row r="261" spans="1:8" ht="12.75" x14ac:dyDescent="0.2">
      <c r="A261" s="299" t="s">
        <v>225</v>
      </c>
      <c r="B261" s="523"/>
      <c r="C261" s="517" t="s">
        <v>34</v>
      </c>
      <c r="D261" s="517" t="s">
        <v>39</v>
      </c>
      <c r="E261" s="208" t="s">
        <v>221</v>
      </c>
      <c r="F261" s="92" t="s">
        <v>72</v>
      </c>
      <c r="G261" s="280"/>
      <c r="H261" s="316">
        <f>H262</f>
        <v>374.51</v>
      </c>
    </row>
    <row r="262" spans="1:8" ht="27" x14ac:dyDescent="0.2">
      <c r="A262" s="169" t="s">
        <v>620</v>
      </c>
      <c r="C262" s="519" t="s">
        <v>34</v>
      </c>
      <c r="D262" s="519" t="s">
        <v>39</v>
      </c>
      <c r="E262" s="210" t="s">
        <v>221</v>
      </c>
      <c r="F262" s="214" t="s">
        <v>648</v>
      </c>
      <c r="G262" s="19"/>
      <c r="H262" s="315">
        <f>H263</f>
        <v>374.51</v>
      </c>
    </row>
    <row r="263" spans="1:8" ht="12.75" x14ac:dyDescent="0.2">
      <c r="A263" s="416" t="s">
        <v>238</v>
      </c>
      <c r="C263" s="516" t="s">
        <v>34</v>
      </c>
      <c r="D263" s="516" t="s">
        <v>39</v>
      </c>
      <c r="E263" s="218" t="s">
        <v>221</v>
      </c>
      <c r="F263" s="216" t="s">
        <v>648</v>
      </c>
      <c r="G263" s="20" t="s">
        <v>239</v>
      </c>
      <c r="H263" s="317">
        <f>H264</f>
        <v>374.51</v>
      </c>
    </row>
    <row r="264" spans="1:8" ht="25.5" x14ac:dyDescent="0.2">
      <c r="A264" s="170" t="s">
        <v>90</v>
      </c>
      <c r="C264" s="516" t="s">
        <v>34</v>
      </c>
      <c r="D264" s="516" t="s">
        <v>39</v>
      </c>
      <c r="E264" s="218" t="s">
        <v>221</v>
      </c>
      <c r="F264" s="216" t="s">
        <v>648</v>
      </c>
      <c r="G264" s="20" t="s">
        <v>91</v>
      </c>
      <c r="H264" s="317">
        <f>'ПРИЛОЖЕНИЕ № 5 (расх)'!H236+'ПРИЛОЖЕНИЕ № 5 (расх)'!H1278</f>
        <v>374.51</v>
      </c>
    </row>
    <row r="265" spans="1:8" ht="28.5" x14ac:dyDescent="0.2">
      <c r="A265" s="382" t="s">
        <v>96</v>
      </c>
      <c r="C265" s="101" t="s">
        <v>34</v>
      </c>
      <c r="D265" s="101" t="s">
        <v>43</v>
      </c>
      <c r="E265" s="575"/>
      <c r="F265" s="576"/>
      <c r="G265" s="434"/>
      <c r="H265" s="318">
        <f>H266</f>
        <v>483.28999999999996</v>
      </c>
    </row>
    <row r="266" spans="1:8" ht="40.5" x14ac:dyDescent="0.2">
      <c r="A266" s="155" t="s">
        <v>540</v>
      </c>
      <c r="C266" s="34" t="s">
        <v>34</v>
      </c>
      <c r="D266" s="34" t="s">
        <v>43</v>
      </c>
      <c r="E266" s="210" t="s">
        <v>166</v>
      </c>
      <c r="F266" s="211" t="s">
        <v>72</v>
      </c>
      <c r="G266" s="48"/>
      <c r="H266" s="315">
        <f>H267+H271+H275+H285</f>
        <v>483.28999999999996</v>
      </c>
    </row>
    <row r="267" spans="1:8" ht="27" x14ac:dyDescent="0.2">
      <c r="A267" s="232" t="s">
        <v>541</v>
      </c>
      <c r="C267" s="47" t="s">
        <v>34</v>
      </c>
      <c r="D267" s="47" t="s">
        <v>43</v>
      </c>
      <c r="E267" s="210" t="s">
        <v>452</v>
      </c>
      <c r="F267" s="214" t="s">
        <v>72</v>
      </c>
      <c r="G267" s="34"/>
      <c r="H267" s="315">
        <f>H268</f>
        <v>188.39</v>
      </c>
    </row>
    <row r="268" spans="1:8" ht="13.5" x14ac:dyDescent="0.25">
      <c r="A268" s="340" t="s">
        <v>224</v>
      </c>
      <c r="C268" s="47" t="s">
        <v>34</v>
      </c>
      <c r="D268" s="47" t="s">
        <v>43</v>
      </c>
      <c r="E268" s="210" t="s">
        <v>452</v>
      </c>
      <c r="F268" s="211" t="s">
        <v>172</v>
      </c>
      <c r="G268" s="34"/>
      <c r="H268" s="315">
        <f>H269</f>
        <v>188.39</v>
      </c>
    </row>
    <row r="269" spans="1:8" ht="12.75" x14ac:dyDescent="0.2">
      <c r="A269" s="448" t="s">
        <v>238</v>
      </c>
      <c r="C269" s="48" t="s">
        <v>34</v>
      </c>
      <c r="D269" s="48" t="s">
        <v>43</v>
      </c>
      <c r="E269" s="215" t="s">
        <v>452</v>
      </c>
      <c r="F269" s="216" t="s">
        <v>172</v>
      </c>
      <c r="G269" s="36" t="s">
        <v>239</v>
      </c>
      <c r="H269" s="317">
        <f>H270</f>
        <v>188.39</v>
      </c>
    </row>
    <row r="270" spans="1:8" ht="25.5" x14ac:dyDescent="0.2">
      <c r="A270" s="168" t="s">
        <v>90</v>
      </c>
      <c r="C270" s="48" t="s">
        <v>34</v>
      </c>
      <c r="D270" s="48" t="s">
        <v>43</v>
      </c>
      <c r="E270" s="215" t="s">
        <v>452</v>
      </c>
      <c r="F270" s="216" t="s">
        <v>172</v>
      </c>
      <c r="G270" s="36" t="s">
        <v>91</v>
      </c>
      <c r="H270" s="317">
        <f>'ПРИЛОЖЕНИЕ № 5 (расх)'!H242</f>
        <v>188.39</v>
      </c>
    </row>
    <row r="271" spans="1:8" ht="40.5" x14ac:dyDescent="0.2">
      <c r="A271" s="232" t="s">
        <v>543</v>
      </c>
      <c r="C271" s="47" t="s">
        <v>34</v>
      </c>
      <c r="D271" s="47" t="s">
        <v>43</v>
      </c>
      <c r="E271" s="210" t="s">
        <v>542</v>
      </c>
      <c r="F271" s="214" t="s">
        <v>72</v>
      </c>
      <c r="G271" s="34"/>
      <c r="H271" s="315">
        <f>H272</f>
        <v>0</v>
      </c>
    </row>
    <row r="272" spans="1:8" ht="13.5" x14ac:dyDescent="0.25">
      <c r="A272" s="340" t="s">
        <v>224</v>
      </c>
      <c r="C272" s="47" t="s">
        <v>34</v>
      </c>
      <c r="D272" s="47" t="s">
        <v>43</v>
      </c>
      <c r="E272" s="210" t="s">
        <v>542</v>
      </c>
      <c r="F272" s="211" t="s">
        <v>172</v>
      </c>
      <c r="G272" s="34"/>
      <c r="H272" s="315">
        <f>H273</f>
        <v>0</v>
      </c>
    </row>
    <row r="273" spans="1:8" ht="12.75" x14ac:dyDescent="0.2">
      <c r="A273" s="448" t="s">
        <v>238</v>
      </c>
      <c r="C273" s="48" t="s">
        <v>34</v>
      </c>
      <c r="D273" s="48" t="s">
        <v>43</v>
      </c>
      <c r="E273" s="215" t="s">
        <v>542</v>
      </c>
      <c r="F273" s="216" t="s">
        <v>172</v>
      </c>
      <c r="G273" s="36" t="s">
        <v>239</v>
      </c>
      <c r="H273" s="317">
        <f>H274</f>
        <v>0</v>
      </c>
    </row>
    <row r="274" spans="1:8" ht="25.5" x14ac:dyDescent="0.2">
      <c r="A274" s="168" t="s">
        <v>90</v>
      </c>
      <c r="C274" s="48" t="s">
        <v>34</v>
      </c>
      <c r="D274" s="48" t="s">
        <v>43</v>
      </c>
      <c r="E274" s="215" t="s">
        <v>542</v>
      </c>
      <c r="F274" s="216" t="s">
        <v>172</v>
      </c>
      <c r="G274" s="36" t="s">
        <v>91</v>
      </c>
      <c r="H274" s="317">
        <f>'ПРИЛОЖЕНИЕ № 5 (расх)'!H246</f>
        <v>0</v>
      </c>
    </row>
    <row r="275" spans="1:8" ht="40.5" x14ac:dyDescent="0.2">
      <c r="A275" s="232" t="s">
        <v>544</v>
      </c>
      <c r="C275" s="47" t="s">
        <v>34</v>
      </c>
      <c r="D275" s="47" t="s">
        <v>43</v>
      </c>
      <c r="E275" s="210" t="s">
        <v>525</v>
      </c>
      <c r="F275" s="214" t="s">
        <v>72</v>
      </c>
      <c r="G275" s="34"/>
      <c r="H275" s="315">
        <f>H276+H279+H282</f>
        <v>264.89999999999998</v>
      </c>
    </row>
    <row r="276" spans="1:8" ht="13.5" x14ac:dyDescent="0.25">
      <c r="A276" s="340" t="s">
        <v>224</v>
      </c>
      <c r="C276" s="47" t="s">
        <v>34</v>
      </c>
      <c r="D276" s="47" t="s">
        <v>43</v>
      </c>
      <c r="E276" s="210" t="s">
        <v>525</v>
      </c>
      <c r="F276" s="211" t="s">
        <v>172</v>
      </c>
      <c r="G276" s="34"/>
      <c r="H276" s="315">
        <f>H277</f>
        <v>0</v>
      </c>
    </row>
    <row r="277" spans="1:8" ht="12.75" x14ac:dyDescent="0.2">
      <c r="A277" s="448" t="s">
        <v>238</v>
      </c>
      <c r="C277" s="48" t="s">
        <v>34</v>
      </c>
      <c r="D277" s="48" t="s">
        <v>43</v>
      </c>
      <c r="E277" s="215" t="s">
        <v>525</v>
      </c>
      <c r="F277" s="216" t="s">
        <v>172</v>
      </c>
      <c r="G277" s="36" t="s">
        <v>239</v>
      </c>
      <c r="H277" s="317">
        <f>H278</f>
        <v>0</v>
      </c>
    </row>
    <row r="278" spans="1:8" ht="25.5" x14ac:dyDescent="0.2">
      <c r="A278" s="168" t="s">
        <v>90</v>
      </c>
      <c r="C278" s="48" t="s">
        <v>34</v>
      </c>
      <c r="D278" s="48" t="s">
        <v>43</v>
      </c>
      <c r="E278" s="215" t="s">
        <v>525</v>
      </c>
      <c r="F278" s="216" t="s">
        <v>172</v>
      </c>
      <c r="G278" s="36" t="s">
        <v>91</v>
      </c>
      <c r="H278" s="317">
        <f>'ПРИЛОЖЕНИЕ № 5 (расх)'!H250</f>
        <v>0</v>
      </c>
    </row>
    <row r="279" spans="1:8" ht="27" x14ac:dyDescent="0.25">
      <c r="A279" s="509" t="s">
        <v>527</v>
      </c>
      <c r="C279" s="34" t="s">
        <v>34</v>
      </c>
      <c r="D279" s="34" t="s">
        <v>43</v>
      </c>
      <c r="E279" s="210" t="s">
        <v>525</v>
      </c>
      <c r="F279" s="211" t="s">
        <v>526</v>
      </c>
      <c r="G279" s="34"/>
      <c r="H279" s="315">
        <f>H280</f>
        <v>244.9</v>
      </c>
    </row>
    <row r="280" spans="1:8" ht="12.75" x14ac:dyDescent="0.2">
      <c r="A280" s="510" t="s">
        <v>238</v>
      </c>
      <c r="C280" s="48" t="s">
        <v>34</v>
      </c>
      <c r="D280" s="48" t="s">
        <v>43</v>
      </c>
      <c r="E280" s="215" t="s">
        <v>525</v>
      </c>
      <c r="F280" s="216" t="s">
        <v>526</v>
      </c>
      <c r="G280" s="36" t="s">
        <v>239</v>
      </c>
      <c r="H280" s="317">
        <f>H281</f>
        <v>244.9</v>
      </c>
    </row>
    <row r="281" spans="1:8" ht="25.5" x14ac:dyDescent="0.2">
      <c r="A281" s="511" t="s">
        <v>90</v>
      </c>
      <c r="C281" s="48" t="s">
        <v>34</v>
      </c>
      <c r="D281" s="48" t="s">
        <v>43</v>
      </c>
      <c r="E281" s="215" t="s">
        <v>525</v>
      </c>
      <c r="F281" s="216" t="s">
        <v>526</v>
      </c>
      <c r="G281" s="36" t="s">
        <v>91</v>
      </c>
      <c r="H281" s="317">
        <f>'ПРИЛОЖЕНИЕ № 5 (расх)'!H253</f>
        <v>244.9</v>
      </c>
    </row>
    <row r="282" spans="1:8" ht="27" x14ac:dyDescent="0.25">
      <c r="A282" s="340" t="s">
        <v>595</v>
      </c>
      <c r="C282" s="47" t="s">
        <v>34</v>
      </c>
      <c r="D282" s="47" t="s">
        <v>43</v>
      </c>
      <c r="E282" s="210" t="s">
        <v>525</v>
      </c>
      <c r="F282" s="211" t="s">
        <v>594</v>
      </c>
      <c r="G282" s="34"/>
      <c r="H282" s="315">
        <f>H283</f>
        <v>20</v>
      </c>
    </row>
    <row r="283" spans="1:8" ht="12.75" x14ac:dyDescent="0.2">
      <c r="A283" s="448" t="s">
        <v>238</v>
      </c>
      <c r="C283" s="48" t="s">
        <v>34</v>
      </c>
      <c r="D283" s="48" t="s">
        <v>43</v>
      </c>
      <c r="E283" s="215" t="s">
        <v>525</v>
      </c>
      <c r="F283" s="216" t="s">
        <v>594</v>
      </c>
      <c r="G283" s="36" t="s">
        <v>239</v>
      </c>
      <c r="H283" s="317">
        <f>H284</f>
        <v>20</v>
      </c>
    </row>
    <row r="284" spans="1:8" ht="25.5" x14ac:dyDescent="0.2">
      <c r="A284" s="168" t="s">
        <v>90</v>
      </c>
      <c r="C284" s="48" t="s">
        <v>34</v>
      </c>
      <c r="D284" s="48" t="s">
        <v>43</v>
      </c>
      <c r="E284" s="215" t="s">
        <v>525</v>
      </c>
      <c r="F284" s="216" t="s">
        <v>594</v>
      </c>
      <c r="G284" s="36" t="s">
        <v>91</v>
      </c>
      <c r="H284" s="317">
        <f>'ПРИЛОЖЕНИЕ № 5 (расх)'!H256</f>
        <v>20</v>
      </c>
    </row>
    <row r="285" spans="1:8" ht="13.5" x14ac:dyDescent="0.2">
      <c r="A285" s="155" t="s">
        <v>183</v>
      </c>
      <c r="C285" s="47" t="s">
        <v>34</v>
      </c>
      <c r="D285" s="47" t="s">
        <v>43</v>
      </c>
      <c r="E285" s="210" t="s">
        <v>171</v>
      </c>
      <c r="F285" s="214" t="s">
        <v>72</v>
      </c>
      <c r="G285" s="34"/>
      <c r="H285" s="315">
        <f>H286</f>
        <v>30</v>
      </c>
    </row>
    <row r="286" spans="1:8" ht="13.5" x14ac:dyDescent="0.25">
      <c r="A286" s="340" t="s">
        <v>224</v>
      </c>
      <c r="C286" s="34" t="s">
        <v>34</v>
      </c>
      <c r="D286" s="34" t="s">
        <v>43</v>
      </c>
      <c r="E286" s="210" t="s">
        <v>171</v>
      </c>
      <c r="F286" s="211" t="s">
        <v>172</v>
      </c>
      <c r="G286" s="34"/>
      <c r="H286" s="315">
        <f>H287</f>
        <v>30</v>
      </c>
    </row>
    <row r="287" spans="1:8" ht="12.75" x14ac:dyDescent="0.2">
      <c r="A287" s="448" t="s">
        <v>238</v>
      </c>
      <c r="C287" s="36" t="s">
        <v>34</v>
      </c>
      <c r="D287" s="36" t="s">
        <v>43</v>
      </c>
      <c r="E287" s="215" t="s">
        <v>171</v>
      </c>
      <c r="F287" s="216" t="s">
        <v>172</v>
      </c>
      <c r="G287" s="36" t="s">
        <v>239</v>
      </c>
      <c r="H287" s="317">
        <f>H288</f>
        <v>30</v>
      </c>
    </row>
    <row r="288" spans="1:8" ht="26.25" thickBot="1" x14ac:dyDescent="0.25">
      <c r="A288" s="168" t="s">
        <v>90</v>
      </c>
      <c r="C288" s="36" t="s">
        <v>34</v>
      </c>
      <c r="D288" s="36" t="s">
        <v>43</v>
      </c>
      <c r="E288" s="215" t="s">
        <v>171</v>
      </c>
      <c r="F288" s="216" t="s">
        <v>172</v>
      </c>
      <c r="G288" s="36" t="s">
        <v>91</v>
      </c>
      <c r="H288" s="317">
        <f>'ПРИЛОЖЕНИЕ № 5 (расх)'!H260</f>
        <v>30</v>
      </c>
    </row>
    <row r="289" spans="1:10" s="18" customFormat="1" ht="15" thickBot="1" x14ac:dyDescent="0.25">
      <c r="A289" s="442" t="s">
        <v>13</v>
      </c>
      <c r="B289" s="392"/>
      <c r="C289" s="393" t="s">
        <v>8</v>
      </c>
      <c r="D289" s="393"/>
      <c r="E289" s="581"/>
      <c r="F289" s="582"/>
      <c r="G289" s="393"/>
      <c r="H289" s="443">
        <f>H290+H317+H325+H333+H306</f>
        <v>17887.599999999999</v>
      </c>
      <c r="I289" s="130" t="e">
        <f>#REF!</f>
        <v>#REF!</v>
      </c>
      <c r="J289" s="17" t="e">
        <f>I289/H289</f>
        <v>#REF!</v>
      </c>
    </row>
    <row r="290" spans="1:10" ht="14.25" x14ac:dyDescent="0.2">
      <c r="A290" s="171" t="s">
        <v>95</v>
      </c>
      <c r="C290" s="99" t="s">
        <v>8</v>
      </c>
      <c r="D290" s="99" t="s">
        <v>35</v>
      </c>
      <c r="E290" s="575"/>
      <c r="F290" s="576"/>
      <c r="G290" s="99"/>
      <c r="H290" s="319">
        <f>H291</f>
        <v>284.8</v>
      </c>
    </row>
    <row r="291" spans="1:10" ht="27" x14ac:dyDescent="0.2">
      <c r="A291" s="173" t="s">
        <v>536</v>
      </c>
      <c r="C291" s="27" t="s">
        <v>8</v>
      </c>
      <c r="D291" s="27" t="s">
        <v>35</v>
      </c>
      <c r="E291" s="210" t="s">
        <v>184</v>
      </c>
      <c r="F291" s="211" t="s">
        <v>72</v>
      </c>
      <c r="G291" s="436"/>
      <c r="H291" s="312">
        <f>H296+H295+H300+H303</f>
        <v>284.8</v>
      </c>
    </row>
    <row r="292" spans="1:10" ht="14.25" x14ac:dyDescent="0.2">
      <c r="A292" s="173" t="s">
        <v>410</v>
      </c>
      <c r="C292" s="27" t="s">
        <v>8</v>
      </c>
      <c r="D292" s="27" t="s">
        <v>35</v>
      </c>
      <c r="E292" s="210" t="s">
        <v>411</v>
      </c>
      <c r="F292" s="211" t="s">
        <v>72</v>
      </c>
      <c r="G292" s="435"/>
      <c r="H292" s="313">
        <f>H293</f>
        <v>0</v>
      </c>
    </row>
    <row r="293" spans="1:10" ht="13.5" x14ac:dyDescent="0.25">
      <c r="A293" s="340" t="s">
        <v>224</v>
      </c>
      <c r="C293" s="27" t="s">
        <v>8</v>
      </c>
      <c r="D293" s="27" t="s">
        <v>35</v>
      </c>
      <c r="E293" s="210" t="s">
        <v>411</v>
      </c>
      <c r="F293" s="211" t="s">
        <v>172</v>
      </c>
      <c r="G293" s="27"/>
      <c r="H293" s="312">
        <f>H294</f>
        <v>0</v>
      </c>
    </row>
    <row r="294" spans="1:10" ht="12.75" x14ac:dyDescent="0.2">
      <c r="A294" s="413" t="s">
        <v>242</v>
      </c>
      <c r="C294" s="28" t="s">
        <v>8</v>
      </c>
      <c r="D294" s="28" t="s">
        <v>35</v>
      </c>
      <c r="E294" s="218" t="s">
        <v>411</v>
      </c>
      <c r="F294" s="220" t="s">
        <v>172</v>
      </c>
      <c r="G294" s="28" t="s">
        <v>243</v>
      </c>
      <c r="H294" s="314">
        <f>H295</f>
        <v>0</v>
      </c>
    </row>
    <row r="295" spans="1:10" ht="25.5" x14ac:dyDescent="0.2">
      <c r="A295" s="170" t="s">
        <v>140</v>
      </c>
      <c r="C295" s="28" t="s">
        <v>8</v>
      </c>
      <c r="D295" s="28" t="s">
        <v>35</v>
      </c>
      <c r="E295" s="218" t="s">
        <v>411</v>
      </c>
      <c r="F295" s="220" t="s">
        <v>172</v>
      </c>
      <c r="G295" s="28" t="s">
        <v>67</v>
      </c>
      <c r="H295" s="314">
        <f>'ПРИЛОЖЕНИЕ № 5 (расх)'!H267</f>
        <v>0</v>
      </c>
    </row>
    <row r="296" spans="1:10" ht="14.25" x14ac:dyDescent="0.2">
      <c r="A296" s="173" t="s">
        <v>537</v>
      </c>
      <c r="C296" s="27" t="s">
        <v>8</v>
      </c>
      <c r="D296" s="27" t="s">
        <v>35</v>
      </c>
      <c r="E296" s="210" t="s">
        <v>409</v>
      </c>
      <c r="F296" s="211" t="s">
        <v>72</v>
      </c>
      <c r="G296" s="435"/>
      <c r="H296" s="313">
        <f>H297</f>
        <v>8.8000000000000007</v>
      </c>
    </row>
    <row r="297" spans="1:10" ht="13.5" x14ac:dyDescent="0.25">
      <c r="A297" s="340" t="s">
        <v>224</v>
      </c>
      <c r="C297" s="27" t="s">
        <v>8</v>
      </c>
      <c r="D297" s="27" t="s">
        <v>35</v>
      </c>
      <c r="E297" s="210" t="s">
        <v>409</v>
      </c>
      <c r="F297" s="211" t="s">
        <v>172</v>
      </c>
      <c r="G297" s="27"/>
      <c r="H297" s="312">
        <f>H298</f>
        <v>8.8000000000000007</v>
      </c>
    </row>
    <row r="298" spans="1:10" ht="12.75" x14ac:dyDescent="0.2">
      <c r="A298" s="413" t="s">
        <v>242</v>
      </c>
      <c r="C298" s="28" t="s">
        <v>8</v>
      </c>
      <c r="D298" s="28" t="s">
        <v>35</v>
      </c>
      <c r="E298" s="218" t="s">
        <v>409</v>
      </c>
      <c r="F298" s="220" t="s">
        <v>172</v>
      </c>
      <c r="G298" s="28" t="s">
        <v>243</v>
      </c>
      <c r="H298" s="314">
        <f>H299</f>
        <v>8.8000000000000007</v>
      </c>
    </row>
    <row r="299" spans="1:10" ht="25.5" x14ac:dyDescent="0.2">
      <c r="A299" s="170" t="s">
        <v>140</v>
      </c>
      <c r="C299" s="28" t="s">
        <v>8</v>
      </c>
      <c r="D299" s="28" t="s">
        <v>35</v>
      </c>
      <c r="E299" s="218" t="s">
        <v>409</v>
      </c>
      <c r="F299" s="220" t="s">
        <v>172</v>
      </c>
      <c r="G299" s="28" t="s">
        <v>67</v>
      </c>
      <c r="H299" s="314">
        <f>'ПРИЛОЖЕНИЕ № 5 (расх)'!H271</f>
        <v>8.8000000000000007</v>
      </c>
    </row>
    <row r="300" spans="1:10" ht="27" x14ac:dyDescent="0.2">
      <c r="A300" s="173" t="s">
        <v>373</v>
      </c>
      <c r="C300" s="27" t="s">
        <v>8</v>
      </c>
      <c r="D300" s="27" t="s">
        <v>35</v>
      </c>
      <c r="E300" s="210" t="s">
        <v>409</v>
      </c>
      <c r="F300" s="211" t="s">
        <v>149</v>
      </c>
      <c r="G300" s="27"/>
      <c r="H300" s="312">
        <f>H301</f>
        <v>264.7</v>
      </c>
    </row>
    <row r="301" spans="1:10" ht="12.75" x14ac:dyDescent="0.2">
      <c r="A301" s="413" t="s">
        <v>242</v>
      </c>
      <c r="C301" s="28" t="s">
        <v>8</v>
      </c>
      <c r="D301" s="28" t="s">
        <v>35</v>
      </c>
      <c r="E301" s="218" t="s">
        <v>409</v>
      </c>
      <c r="F301" s="220" t="s">
        <v>149</v>
      </c>
      <c r="G301" s="28" t="s">
        <v>243</v>
      </c>
      <c r="H301" s="314">
        <f>H302</f>
        <v>264.7</v>
      </c>
    </row>
    <row r="302" spans="1:10" ht="25.5" x14ac:dyDescent="0.2">
      <c r="A302" s="170" t="s">
        <v>140</v>
      </c>
      <c r="C302" s="28" t="s">
        <v>8</v>
      </c>
      <c r="D302" s="28" t="s">
        <v>35</v>
      </c>
      <c r="E302" s="218" t="s">
        <v>409</v>
      </c>
      <c r="F302" s="220" t="s">
        <v>149</v>
      </c>
      <c r="G302" s="28" t="s">
        <v>67</v>
      </c>
      <c r="H302" s="314">
        <f>'ПРИЛОЖЕНИЕ № 5 (расх)'!H274</f>
        <v>264.7</v>
      </c>
    </row>
    <row r="303" spans="1:10" ht="27" x14ac:dyDescent="0.2">
      <c r="A303" s="173" t="s">
        <v>207</v>
      </c>
      <c r="C303" s="27" t="s">
        <v>8</v>
      </c>
      <c r="D303" s="27" t="s">
        <v>35</v>
      </c>
      <c r="E303" s="210" t="s">
        <v>409</v>
      </c>
      <c r="F303" s="211" t="s">
        <v>152</v>
      </c>
      <c r="G303" s="28"/>
      <c r="H303" s="312">
        <f>H304</f>
        <v>11.3</v>
      </c>
    </row>
    <row r="304" spans="1:10" ht="12.75" x14ac:dyDescent="0.2">
      <c r="A304" s="413" t="s">
        <v>242</v>
      </c>
      <c r="C304" s="28" t="s">
        <v>8</v>
      </c>
      <c r="D304" s="28" t="s">
        <v>35</v>
      </c>
      <c r="E304" s="218" t="s">
        <v>409</v>
      </c>
      <c r="F304" s="220" t="s">
        <v>152</v>
      </c>
      <c r="G304" s="28" t="s">
        <v>243</v>
      </c>
      <c r="H304" s="314">
        <f>H305</f>
        <v>11.3</v>
      </c>
    </row>
    <row r="305" spans="1:8" ht="25.5" x14ac:dyDescent="0.2">
      <c r="A305" s="497" t="s">
        <v>140</v>
      </c>
      <c r="C305" s="28" t="s">
        <v>8</v>
      </c>
      <c r="D305" s="28" t="s">
        <v>35</v>
      </c>
      <c r="E305" s="218" t="s">
        <v>409</v>
      </c>
      <c r="F305" s="220" t="s">
        <v>152</v>
      </c>
      <c r="G305" s="28" t="s">
        <v>67</v>
      </c>
      <c r="H305" s="314">
        <f>'ПРИЛОЖЕНИЕ № 5 (расх)'!H277</f>
        <v>11.3</v>
      </c>
    </row>
    <row r="306" spans="1:8" ht="14.25" x14ac:dyDescent="0.2">
      <c r="A306" s="166" t="s">
        <v>60</v>
      </c>
      <c r="C306" s="22" t="s">
        <v>8</v>
      </c>
      <c r="D306" s="22" t="s">
        <v>37</v>
      </c>
      <c r="E306" s="575"/>
      <c r="F306" s="576"/>
      <c r="G306" s="22"/>
      <c r="H306" s="311">
        <f>H307</f>
        <v>6465.1</v>
      </c>
    </row>
    <row r="307" spans="1:8" ht="54" x14ac:dyDescent="0.2">
      <c r="A307" s="155" t="s">
        <v>461</v>
      </c>
      <c r="C307" s="47" t="s">
        <v>8</v>
      </c>
      <c r="D307" s="47" t="s">
        <v>37</v>
      </c>
      <c r="E307" s="210" t="s">
        <v>157</v>
      </c>
      <c r="F307" s="211" t="s">
        <v>72</v>
      </c>
      <c r="G307" s="87"/>
      <c r="H307" s="313">
        <f>H308+H314</f>
        <v>6465.1</v>
      </c>
    </row>
    <row r="308" spans="1:8" ht="27" x14ac:dyDescent="0.2">
      <c r="A308" s="155" t="s">
        <v>391</v>
      </c>
      <c r="C308" s="47" t="s">
        <v>8</v>
      </c>
      <c r="D308" s="47" t="s">
        <v>37</v>
      </c>
      <c r="E308" s="210" t="s">
        <v>286</v>
      </c>
      <c r="F308" s="211" t="s">
        <v>72</v>
      </c>
      <c r="G308" s="87"/>
      <c r="H308" s="313">
        <f>H309</f>
        <v>6200</v>
      </c>
    </row>
    <row r="309" spans="1:8" ht="25.5" x14ac:dyDescent="0.2">
      <c r="A309" s="170" t="s">
        <v>618</v>
      </c>
      <c r="C309" s="516" t="s">
        <v>8</v>
      </c>
      <c r="D309" s="516" t="s">
        <v>37</v>
      </c>
      <c r="E309" s="215" t="s">
        <v>286</v>
      </c>
      <c r="F309" s="216" t="s">
        <v>646</v>
      </c>
      <c r="G309" s="48"/>
      <c r="H309" s="317">
        <f>H310+H312</f>
        <v>6200</v>
      </c>
    </row>
    <row r="310" spans="1:8" ht="12.75" x14ac:dyDescent="0.2">
      <c r="A310" s="170" t="s">
        <v>238</v>
      </c>
      <c r="C310" s="516" t="s">
        <v>8</v>
      </c>
      <c r="D310" s="516" t="s">
        <v>37</v>
      </c>
      <c r="E310" s="215" t="s">
        <v>286</v>
      </c>
      <c r="F310" s="216" t="s">
        <v>646</v>
      </c>
      <c r="G310" s="48" t="s">
        <v>239</v>
      </c>
      <c r="H310" s="317">
        <f>H311</f>
        <v>3892.32</v>
      </c>
    </row>
    <row r="311" spans="1:8" ht="25.5" x14ac:dyDescent="0.2">
      <c r="A311" s="170" t="s">
        <v>90</v>
      </c>
      <c r="C311" s="516" t="s">
        <v>8</v>
      </c>
      <c r="D311" s="516" t="s">
        <v>37</v>
      </c>
      <c r="E311" s="215" t="s">
        <v>286</v>
      </c>
      <c r="F311" s="216" t="s">
        <v>646</v>
      </c>
      <c r="G311" s="48" t="s">
        <v>91</v>
      </c>
      <c r="H311" s="317">
        <f>'ПРИЛОЖЕНИЕ № 5 (расх)'!H283</f>
        <v>3892.32</v>
      </c>
    </row>
    <row r="312" spans="1:8" ht="12.75" x14ac:dyDescent="0.2">
      <c r="A312" s="170" t="s">
        <v>242</v>
      </c>
      <c r="C312" s="516" t="s">
        <v>8</v>
      </c>
      <c r="D312" s="516" t="s">
        <v>37</v>
      </c>
      <c r="E312" s="215" t="s">
        <v>286</v>
      </c>
      <c r="F312" s="216" t="s">
        <v>646</v>
      </c>
      <c r="G312" s="48" t="s">
        <v>243</v>
      </c>
      <c r="H312" s="317">
        <f>H313</f>
        <v>2307.6799999999998</v>
      </c>
    </row>
    <row r="313" spans="1:8" ht="25.5" x14ac:dyDescent="0.2">
      <c r="A313" s="170" t="s">
        <v>140</v>
      </c>
      <c r="C313" s="516" t="s">
        <v>8</v>
      </c>
      <c r="D313" s="516" t="s">
        <v>37</v>
      </c>
      <c r="E313" s="215" t="s">
        <v>286</v>
      </c>
      <c r="F313" s="216" t="s">
        <v>646</v>
      </c>
      <c r="G313" s="48" t="s">
        <v>67</v>
      </c>
      <c r="H313" s="317">
        <f>'ПРИЛОЖЕНИЕ № 5 (расх)'!H285</f>
        <v>2307.6799999999998</v>
      </c>
    </row>
    <row r="314" spans="1:8" ht="25.5" x14ac:dyDescent="0.2">
      <c r="A314" s="170" t="s">
        <v>619</v>
      </c>
      <c r="C314" s="516" t="s">
        <v>34</v>
      </c>
      <c r="D314" s="516" t="s">
        <v>39</v>
      </c>
      <c r="E314" s="215" t="s">
        <v>286</v>
      </c>
      <c r="F314" s="216" t="s">
        <v>647</v>
      </c>
      <c r="G314" s="48"/>
      <c r="H314" s="317">
        <f>H315</f>
        <v>265.10000000000002</v>
      </c>
    </row>
    <row r="315" spans="1:8" ht="12.75" x14ac:dyDescent="0.2">
      <c r="A315" s="170" t="s">
        <v>238</v>
      </c>
      <c r="C315" s="516" t="s">
        <v>34</v>
      </c>
      <c r="D315" s="516" t="s">
        <v>39</v>
      </c>
      <c r="E315" s="215" t="s">
        <v>286</v>
      </c>
      <c r="F315" s="216" t="s">
        <v>647</v>
      </c>
      <c r="G315" s="48" t="s">
        <v>239</v>
      </c>
      <c r="H315" s="317">
        <f>H316</f>
        <v>265.10000000000002</v>
      </c>
    </row>
    <row r="316" spans="1:8" ht="25.5" x14ac:dyDescent="0.2">
      <c r="A316" s="170" t="s">
        <v>90</v>
      </c>
      <c r="C316" s="516" t="s">
        <v>34</v>
      </c>
      <c r="D316" s="516" t="s">
        <v>39</v>
      </c>
      <c r="E316" s="215" t="s">
        <v>286</v>
      </c>
      <c r="F316" s="216" t="s">
        <v>647</v>
      </c>
      <c r="G316" s="48" t="s">
        <v>91</v>
      </c>
      <c r="H316" s="317">
        <f>'ПРИЛОЖЕНИЕ № 5 (расх)'!H288</f>
        <v>265.10000000000002</v>
      </c>
    </row>
    <row r="317" spans="1:8" ht="14.25" x14ac:dyDescent="0.2">
      <c r="A317" s="166" t="s">
        <v>14</v>
      </c>
      <c r="C317" s="22" t="s">
        <v>8</v>
      </c>
      <c r="D317" s="22" t="s">
        <v>38</v>
      </c>
      <c r="E317" s="575"/>
      <c r="F317" s="576"/>
      <c r="G317" s="22"/>
      <c r="H317" s="311">
        <f>H318</f>
        <v>2558.5</v>
      </c>
    </row>
    <row r="318" spans="1:8" ht="27" x14ac:dyDescent="0.2">
      <c r="A318" s="169" t="s">
        <v>174</v>
      </c>
      <c r="C318" s="27" t="s">
        <v>8</v>
      </c>
      <c r="D318" s="27" t="s">
        <v>38</v>
      </c>
      <c r="E318" s="210" t="s">
        <v>185</v>
      </c>
      <c r="F318" s="211" t="s">
        <v>72</v>
      </c>
      <c r="G318" s="27"/>
      <c r="H318" s="312">
        <f>H319</f>
        <v>2558.5</v>
      </c>
    </row>
    <row r="319" spans="1:8" ht="27" x14ac:dyDescent="0.2">
      <c r="A319" s="155" t="s">
        <v>538</v>
      </c>
      <c r="C319" s="27" t="s">
        <v>8</v>
      </c>
      <c r="D319" s="27" t="s">
        <v>38</v>
      </c>
      <c r="E319" s="210" t="s">
        <v>453</v>
      </c>
      <c r="F319" s="211" t="s">
        <v>72</v>
      </c>
      <c r="G319" s="27"/>
      <c r="H319" s="312">
        <f>H320</f>
        <v>2558.5</v>
      </c>
    </row>
    <row r="320" spans="1:8" ht="13.5" x14ac:dyDescent="0.25">
      <c r="A320" s="340" t="s">
        <v>224</v>
      </c>
      <c r="C320" s="27" t="s">
        <v>8</v>
      </c>
      <c r="D320" s="27" t="s">
        <v>38</v>
      </c>
      <c r="E320" s="210" t="s">
        <v>453</v>
      </c>
      <c r="F320" s="211" t="s">
        <v>172</v>
      </c>
      <c r="G320" s="27"/>
      <c r="H320" s="312">
        <f>H324+H322</f>
        <v>2558.5</v>
      </c>
    </row>
    <row r="321" spans="1:8" ht="12.75" x14ac:dyDescent="0.2">
      <c r="A321" s="441" t="s">
        <v>238</v>
      </c>
      <c r="C321" s="28" t="s">
        <v>8</v>
      </c>
      <c r="D321" s="28" t="s">
        <v>38</v>
      </c>
      <c r="E321" s="218" t="s">
        <v>453</v>
      </c>
      <c r="F321" s="216" t="s">
        <v>172</v>
      </c>
      <c r="G321" s="28" t="s">
        <v>239</v>
      </c>
      <c r="H321" s="314">
        <f>H322</f>
        <v>2184</v>
      </c>
    </row>
    <row r="322" spans="1:8" ht="25.5" x14ac:dyDescent="0.2">
      <c r="A322" s="168" t="s">
        <v>90</v>
      </c>
      <c r="C322" s="28" t="s">
        <v>8</v>
      </c>
      <c r="D322" s="28" t="s">
        <v>38</v>
      </c>
      <c r="E322" s="218" t="s">
        <v>453</v>
      </c>
      <c r="F322" s="216" t="s">
        <v>172</v>
      </c>
      <c r="G322" s="28" t="s">
        <v>91</v>
      </c>
      <c r="H322" s="314">
        <f>'ПРИЛОЖЕНИЕ № 5 (расх)'!H294</f>
        <v>2184</v>
      </c>
    </row>
    <row r="323" spans="1:8" ht="12.75" x14ac:dyDescent="0.2">
      <c r="A323" s="413" t="s">
        <v>242</v>
      </c>
      <c r="C323" s="28" t="s">
        <v>8</v>
      </c>
      <c r="D323" s="28" t="s">
        <v>38</v>
      </c>
      <c r="E323" s="218" t="s">
        <v>453</v>
      </c>
      <c r="F323" s="216" t="s">
        <v>172</v>
      </c>
      <c r="G323" s="28" t="s">
        <v>243</v>
      </c>
      <c r="H323" s="314">
        <f>H324</f>
        <v>374.5</v>
      </c>
    </row>
    <row r="324" spans="1:8" ht="25.5" x14ac:dyDescent="0.2">
      <c r="A324" s="352" t="s">
        <v>140</v>
      </c>
      <c r="C324" s="28" t="s">
        <v>8</v>
      </c>
      <c r="D324" s="28" t="s">
        <v>38</v>
      </c>
      <c r="E324" s="218" t="s">
        <v>453</v>
      </c>
      <c r="F324" s="216" t="s">
        <v>172</v>
      </c>
      <c r="G324" s="28" t="s">
        <v>67</v>
      </c>
      <c r="H324" s="314">
        <f>'ПРИЛОЖЕНИЕ № 5 (расх)'!H296</f>
        <v>374.5</v>
      </c>
    </row>
    <row r="325" spans="1:8" ht="14.25" x14ac:dyDescent="0.2">
      <c r="A325" s="171" t="s">
        <v>48</v>
      </c>
      <c r="C325" s="22" t="s">
        <v>8</v>
      </c>
      <c r="D325" s="22" t="s">
        <v>39</v>
      </c>
      <c r="E325" s="575"/>
      <c r="F325" s="576"/>
      <c r="G325" s="22"/>
      <c r="H325" s="311">
        <f>H326</f>
        <v>7690</v>
      </c>
    </row>
    <row r="326" spans="1:8" ht="27" x14ac:dyDescent="0.2">
      <c r="A326" s="173" t="s">
        <v>174</v>
      </c>
      <c r="C326" s="27" t="s">
        <v>8</v>
      </c>
      <c r="D326" s="27" t="s">
        <v>39</v>
      </c>
      <c r="E326" s="210" t="s">
        <v>185</v>
      </c>
      <c r="F326" s="211" t="s">
        <v>72</v>
      </c>
      <c r="G326" s="27"/>
      <c r="H326" s="312">
        <f>H327</f>
        <v>7690</v>
      </c>
    </row>
    <row r="327" spans="1:8" ht="25.5" x14ac:dyDescent="0.2">
      <c r="A327" s="296" t="s">
        <v>539</v>
      </c>
      <c r="C327" s="87" t="s">
        <v>8</v>
      </c>
      <c r="D327" s="87" t="s">
        <v>39</v>
      </c>
      <c r="E327" s="208" t="s">
        <v>454</v>
      </c>
      <c r="F327" s="209" t="s">
        <v>72</v>
      </c>
      <c r="G327" s="87"/>
      <c r="H327" s="313">
        <f>H328</f>
        <v>7690</v>
      </c>
    </row>
    <row r="328" spans="1:8" ht="13.5" x14ac:dyDescent="0.2">
      <c r="A328" s="173" t="s">
        <v>237</v>
      </c>
      <c r="C328" s="27" t="s">
        <v>8</v>
      </c>
      <c r="D328" s="27" t="s">
        <v>39</v>
      </c>
      <c r="E328" s="210" t="s">
        <v>454</v>
      </c>
      <c r="F328" s="211" t="s">
        <v>236</v>
      </c>
      <c r="G328" s="27"/>
      <c r="H328" s="312">
        <f>H329+H331</f>
        <v>7690</v>
      </c>
    </row>
    <row r="329" spans="1:8" ht="12.75" x14ac:dyDescent="0.2">
      <c r="A329" s="441" t="s">
        <v>238</v>
      </c>
      <c r="C329" s="28" t="s">
        <v>8</v>
      </c>
      <c r="D329" s="28" t="s">
        <v>39</v>
      </c>
      <c r="E329" s="218" t="s">
        <v>454</v>
      </c>
      <c r="F329" s="220" t="s">
        <v>236</v>
      </c>
      <c r="G329" s="28" t="s">
        <v>239</v>
      </c>
      <c r="H329" s="314">
        <f>H330</f>
        <v>2176.1999999999998</v>
      </c>
    </row>
    <row r="330" spans="1:8" ht="25.5" x14ac:dyDescent="0.2">
      <c r="A330" s="168" t="s">
        <v>90</v>
      </c>
      <c r="C330" s="28" t="s">
        <v>8</v>
      </c>
      <c r="D330" s="28" t="s">
        <v>39</v>
      </c>
      <c r="E330" s="218" t="s">
        <v>454</v>
      </c>
      <c r="F330" s="220" t="s">
        <v>236</v>
      </c>
      <c r="G330" s="28" t="s">
        <v>91</v>
      </c>
      <c r="H330" s="314">
        <f>'ПРИЛОЖЕНИЕ № 5 (расх)'!H302</f>
        <v>2176.1999999999998</v>
      </c>
    </row>
    <row r="331" spans="1:8" ht="12.75" x14ac:dyDescent="0.2">
      <c r="A331" s="413" t="s">
        <v>242</v>
      </c>
      <c r="C331" s="28" t="s">
        <v>8</v>
      </c>
      <c r="D331" s="28" t="s">
        <v>39</v>
      </c>
      <c r="E331" s="218" t="s">
        <v>454</v>
      </c>
      <c r="F331" s="220" t="s">
        <v>236</v>
      </c>
      <c r="G331" s="28" t="s">
        <v>243</v>
      </c>
      <c r="H331" s="314">
        <f>H332</f>
        <v>5513.8</v>
      </c>
    </row>
    <row r="332" spans="1:8" ht="25.5" x14ac:dyDescent="0.2">
      <c r="A332" s="168" t="s">
        <v>140</v>
      </c>
      <c r="C332" s="28" t="s">
        <v>8</v>
      </c>
      <c r="D332" s="28" t="s">
        <v>39</v>
      </c>
      <c r="E332" s="218" t="s">
        <v>454</v>
      </c>
      <c r="F332" s="220" t="s">
        <v>236</v>
      </c>
      <c r="G332" s="28" t="s">
        <v>67</v>
      </c>
      <c r="H332" s="314">
        <f>'ПРИЛОЖЕНИЕ № 5 (расх)'!H304</f>
        <v>5513.8</v>
      </c>
    </row>
    <row r="333" spans="1:8" ht="14.25" x14ac:dyDescent="0.2">
      <c r="A333" s="175" t="s">
        <v>45</v>
      </c>
      <c r="C333" s="22" t="s">
        <v>8</v>
      </c>
      <c r="D333" s="22" t="s">
        <v>42</v>
      </c>
      <c r="E333" s="575"/>
      <c r="F333" s="576"/>
      <c r="G333" s="22"/>
      <c r="H333" s="311">
        <f>H334+H341+H356</f>
        <v>889.2</v>
      </c>
    </row>
    <row r="334" spans="1:8" ht="27" x14ac:dyDescent="0.2">
      <c r="A334" s="224" t="s">
        <v>517</v>
      </c>
      <c r="C334" s="27" t="s">
        <v>8</v>
      </c>
      <c r="D334" s="27" t="s">
        <v>42</v>
      </c>
      <c r="E334" s="219" t="s">
        <v>156</v>
      </c>
      <c r="F334" s="152" t="s">
        <v>72</v>
      </c>
      <c r="G334" s="87"/>
      <c r="H334" s="312">
        <f>H335</f>
        <v>289.8</v>
      </c>
    </row>
    <row r="335" spans="1:8" ht="13.5" x14ac:dyDescent="0.2">
      <c r="A335" s="347" t="s">
        <v>269</v>
      </c>
      <c r="C335" s="27" t="s">
        <v>8</v>
      </c>
      <c r="D335" s="27" t="s">
        <v>42</v>
      </c>
      <c r="E335" s="208" t="s">
        <v>270</v>
      </c>
      <c r="F335" s="209" t="s">
        <v>72</v>
      </c>
      <c r="G335" s="87"/>
      <c r="H335" s="313">
        <f>H336</f>
        <v>289.8</v>
      </c>
    </row>
    <row r="336" spans="1:8" ht="40.5" x14ac:dyDescent="0.2">
      <c r="A336" s="498" t="s">
        <v>377</v>
      </c>
      <c r="C336" s="27" t="s">
        <v>8</v>
      </c>
      <c r="D336" s="27" t="s">
        <v>42</v>
      </c>
      <c r="E336" s="210" t="s">
        <v>270</v>
      </c>
      <c r="F336" s="211" t="s">
        <v>79</v>
      </c>
      <c r="G336" s="211"/>
      <c r="H336" s="342">
        <f>H337+H339</f>
        <v>289.8</v>
      </c>
    </row>
    <row r="337" spans="1:8" ht="38.25" x14ac:dyDescent="0.2">
      <c r="A337" s="411" t="s">
        <v>240</v>
      </c>
      <c r="C337" s="20" t="s">
        <v>8</v>
      </c>
      <c r="D337" s="20" t="s">
        <v>42</v>
      </c>
      <c r="E337" s="218" t="s">
        <v>270</v>
      </c>
      <c r="F337" s="216" t="s">
        <v>79</v>
      </c>
      <c r="G337" s="28" t="s">
        <v>241</v>
      </c>
      <c r="H337" s="314">
        <f>H338</f>
        <v>217.1</v>
      </c>
    </row>
    <row r="338" spans="1:8" ht="12.75" x14ac:dyDescent="0.2">
      <c r="A338" s="168" t="s">
        <v>88</v>
      </c>
      <c r="C338" s="20" t="s">
        <v>8</v>
      </c>
      <c r="D338" s="20" t="s">
        <v>42</v>
      </c>
      <c r="E338" s="218" t="s">
        <v>270</v>
      </c>
      <c r="F338" s="216" t="s">
        <v>79</v>
      </c>
      <c r="G338" s="20" t="s">
        <v>89</v>
      </c>
      <c r="H338" s="415">
        <f>'ПРИЛОЖЕНИЕ № 5 (расх)'!H310</f>
        <v>217.1</v>
      </c>
    </row>
    <row r="339" spans="1:8" ht="12.75" x14ac:dyDescent="0.2">
      <c r="A339" s="448" t="s">
        <v>238</v>
      </c>
      <c r="C339" s="20" t="s">
        <v>8</v>
      </c>
      <c r="D339" s="20" t="s">
        <v>42</v>
      </c>
      <c r="E339" s="218" t="s">
        <v>270</v>
      </c>
      <c r="F339" s="216" t="s">
        <v>79</v>
      </c>
      <c r="G339" s="20" t="s">
        <v>239</v>
      </c>
      <c r="H339" s="415">
        <f>H340</f>
        <v>72.7</v>
      </c>
    </row>
    <row r="340" spans="1:8" ht="25.5" x14ac:dyDescent="0.2">
      <c r="A340" s="168" t="s">
        <v>90</v>
      </c>
      <c r="C340" s="20" t="s">
        <v>8</v>
      </c>
      <c r="D340" s="20" t="s">
        <v>42</v>
      </c>
      <c r="E340" s="218" t="s">
        <v>270</v>
      </c>
      <c r="F340" s="216" t="s">
        <v>79</v>
      </c>
      <c r="G340" s="20" t="s">
        <v>91</v>
      </c>
      <c r="H340" s="415">
        <f>'ПРИЛОЖЕНИЕ № 5 (расх)'!H312</f>
        <v>72.7</v>
      </c>
    </row>
    <row r="341" spans="1:8" ht="40.5" x14ac:dyDescent="0.2">
      <c r="A341" s="173" t="s">
        <v>548</v>
      </c>
      <c r="C341" s="27" t="s">
        <v>8</v>
      </c>
      <c r="D341" s="27" t="s">
        <v>42</v>
      </c>
      <c r="E341" s="210" t="s">
        <v>110</v>
      </c>
      <c r="F341" s="211" t="s">
        <v>72</v>
      </c>
      <c r="G341" s="27"/>
      <c r="H341" s="312">
        <f>H348+H352+H342+H345</f>
        <v>599.4</v>
      </c>
    </row>
    <row r="342" spans="1:8" ht="54" x14ac:dyDescent="0.2">
      <c r="A342" s="173" t="s">
        <v>372</v>
      </c>
      <c r="C342" s="27" t="s">
        <v>8</v>
      </c>
      <c r="D342" s="27" t="s">
        <v>42</v>
      </c>
      <c r="E342" s="210" t="s">
        <v>287</v>
      </c>
      <c r="F342" s="211" t="s">
        <v>142</v>
      </c>
      <c r="G342" s="27"/>
      <c r="H342" s="312">
        <f>H343</f>
        <v>500</v>
      </c>
    </row>
    <row r="343" spans="1:8" ht="25.5" x14ac:dyDescent="0.2">
      <c r="A343" s="357" t="s">
        <v>246</v>
      </c>
      <c r="C343" s="28" t="s">
        <v>8</v>
      </c>
      <c r="D343" s="28" t="s">
        <v>42</v>
      </c>
      <c r="E343" s="218" t="s">
        <v>287</v>
      </c>
      <c r="F343" s="220" t="s">
        <v>142</v>
      </c>
      <c r="G343" s="28" t="s">
        <v>247</v>
      </c>
      <c r="H343" s="314">
        <f>H344</f>
        <v>500</v>
      </c>
    </row>
    <row r="344" spans="1:8" ht="25.5" x14ac:dyDescent="0.2">
      <c r="A344" s="170" t="s">
        <v>395</v>
      </c>
      <c r="C344" s="28" t="s">
        <v>8</v>
      </c>
      <c r="D344" s="28" t="s">
        <v>42</v>
      </c>
      <c r="E344" s="218" t="s">
        <v>287</v>
      </c>
      <c r="F344" s="220" t="s">
        <v>142</v>
      </c>
      <c r="G344" s="28" t="s">
        <v>394</v>
      </c>
      <c r="H344" s="314">
        <f>'ПРИЛОЖЕНИЕ № 5 (расх)'!H317</f>
        <v>500</v>
      </c>
    </row>
    <row r="345" spans="1:8" ht="27" x14ac:dyDescent="0.2">
      <c r="A345" s="224" t="s">
        <v>202</v>
      </c>
      <c r="C345" s="27" t="s">
        <v>8</v>
      </c>
      <c r="D345" s="27" t="s">
        <v>42</v>
      </c>
      <c r="E345" s="210" t="s">
        <v>287</v>
      </c>
      <c r="F345" s="211" t="s">
        <v>143</v>
      </c>
      <c r="G345" s="27"/>
      <c r="H345" s="312">
        <f>H346</f>
        <v>21.4</v>
      </c>
    </row>
    <row r="346" spans="1:8" ht="25.5" x14ac:dyDescent="0.2">
      <c r="A346" s="357" t="s">
        <v>246</v>
      </c>
      <c r="C346" s="28" t="s">
        <v>8</v>
      </c>
      <c r="D346" s="28" t="s">
        <v>42</v>
      </c>
      <c r="E346" s="218" t="s">
        <v>287</v>
      </c>
      <c r="F346" s="220" t="s">
        <v>143</v>
      </c>
      <c r="G346" s="28" t="s">
        <v>247</v>
      </c>
      <c r="H346" s="314">
        <f>H347</f>
        <v>21.4</v>
      </c>
    </row>
    <row r="347" spans="1:8" ht="25.5" x14ac:dyDescent="0.2">
      <c r="A347" s="170" t="s">
        <v>395</v>
      </c>
      <c r="C347" s="28" t="s">
        <v>8</v>
      </c>
      <c r="D347" s="28" t="s">
        <v>42</v>
      </c>
      <c r="E347" s="218" t="s">
        <v>287</v>
      </c>
      <c r="F347" s="220" t="s">
        <v>143</v>
      </c>
      <c r="G347" s="28" t="s">
        <v>394</v>
      </c>
      <c r="H347" s="314">
        <f>'ПРИЛОЖЕНИЕ № 5 (расх)'!H320</f>
        <v>21.4</v>
      </c>
    </row>
    <row r="348" spans="1:8" ht="27" x14ac:dyDescent="0.2">
      <c r="A348" s="169" t="s">
        <v>549</v>
      </c>
      <c r="C348" s="47" t="s">
        <v>8</v>
      </c>
      <c r="D348" s="47" t="s">
        <v>42</v>
      </c>
      <c r="E348" s="210" t="s">
        <v>289</v>
      </c>
      <c r="F348" s="211" t="s">
        <v>72</v>
      </c>
      <c r="G348" s="48"/>
      <c r="H348" s="315">
        <f>H349</f>
        <v>13</v>
      </c>
    </row>
    <row r="349" spans="1:8" ht="13.5" x14ac:dyDescent="0.25">
      <c r="A349" s="340" t="s">
        <v>224</v>
      </c>
      <c r="C349" s="47" t="s">
        <v>8</v>
      </c>
      <c r="D349" s="47" t="s">
        <v>42</v>
      </c>
      <c r="E349" s="210" t="s">
        <v>289</v>
      </c>
      <c r="F349" s="211" t="s">
        <v>172</v>
      </c>
      <c r="G349" s="47"/>
      <c r="H349" s="315">
        <f>H350</f>
        <v>13</v>
      </c>
    </row>
    <row r="350" spans="1:8" ht="12.75" x14ac:dyDescent="0.2">
      <c r="A350" s="416" t="s">
        <v>244</v>
      </c>
      <c r="C350" s="48" t="s">
        <v>8</v>
      </c>
      <c r="D350" s="48" t="s">
        <v>42</v>
      </c>
      <c r="E350" s="218" t="s">
        <v>289</v>
      </c>
      <c r="F350" s="220" t="s">
        <v>172</v>
      </c>
      <c r="G350" s="48" t="s">
        <v>245</v>
      </c>
      <c r="H350" s="317">
        <f>H351</f>
        <v>13</v>
      </c>
    </row>
    <row r="351" spans="1:8" ht="12.75" x14ac:dyDescent="0.2">
      <c r="A351" s="179" t="s">
        <v>92</v>
      </c>
      <c r="C351" s="48" t="s">
        <v>8</v>
      </c>
      <c r="D351" s="48" t="s">
        <v>42</v>
      </c>
      <c r="E351" s="218" t="s">
        <v>289</v>
      </c>
      <c r="F351" s="220" t="s">
        <v>172</v>
      </c>
      <c r="G351" s="48" t="s">
        <v>93</v>
      </c>
      <c r="H351" s="317">
        <f>'ПРИЛОЖЕНИЕ № 5 (расх)'!H324</f>
        <v>13</v>
      </c>
    </row>
    <row r="352" spans="1:8" ht="13.5" x14ac:dyDescent="0.2">
      <c r="A352" s="169" t="s">
        <v>196</v>
      </c>
      <c r="C352" s="47" t="s">
        <v>8</v>
      </c>
      <c r="D352" s="47" t="s">
        <v>42</v>
      </c>
      <c r="E352" s="213" t="s">
        <v>290</v>
      </c>
      <c r="F352" s="211" t="s">
        <v>72</v>
      </c>
      <c r="G352" s="47"/>
      <c r="H352" s="315">
        <f>H353</f>
        <v>65</v>
      </c>
    </row>
    <row r="353" spans="1:8" ht="13.5" x14ac:dyDescent="0.25">
      <c r="A353" s="340" t="s">
        <v>224</v>
      </c>
      <c r="C353" s="47" t="s">
        <v>8</v>
      </c>
      <c r="D353" s="47" t="s">
        <v>42</v>
      </c>
      <c r="E353" s="213" t="s">
        <v>290</v>
      </c>
      <c r="F353" s="211" t="s">
        <v>172</v>
      </c>
      <c r="G353" s="47"/>
      <c r="H353" s="315">
        <f>H354</f>
        <v>65</v>
      </c>
    </row>
    <row r="354" spans="1:8" ht="12.75" x14ac:dyDescent="0.2">
      <c r="A354" s="179" t="s">
        <v>242</v>
      </c>
      <c r="C354" s="48" t="s">
        <v>8</v>
      </c>
      <c r="D354" s="48" t="s">
        <v>42</v>
      </c>
      <c r="E354" s="215" t="s">
        <v>290</v>
      </c>
      <c r="F354" s="220" t="s">
        <v>172</v>
      </c>
      <c r="G354" s="48" t="s">
        <v>243</v>
      </c>
      <c r="H354" s="317">
        <f>H355</f>
        <v>65</v>
      </c>
    </row>
    <row r="355" spans="1:8" ht="25.5" x14ac:dyDescent="0.2">
      <c r="A355" s="179" t="s">
        <v>140</v>
      </c>
      <c r="C355" s="48" t="s">
        <v>8</v>
      </c>
      <c r="D355" s="48" t="s">
        <v>42</v>
      </c>
      <c r="E355" s="215" t="s">
        <v>290</v>
      </c>
      <c r="F355" s="220" t="s">
        <v>172</v>
      </c>
      <c r="G355" s="48" t="s">
        <v>67</v>
      </c>
      <c r="H355" s="317">
        <f>'ПРИЛОЖЕНИЕ № 5 (расх)'!H328</f>
        <v>65</v>
      </c>
    </row>
    <row r="356" spans="1:8" ht="40.5" x14ac:dyDescent="0.2">
      <c r="A356" s="169" t="s">
        <v>550</v>
      </c>
      <c r="C356" s="27" t="s">
        <v>8</v>
      </c>
      <c r="D356" s="27" t="s">
        <v>42</v>
      </c>
      <c r="E356" s="210" t="s">
        <v>186</v>
      </c>
      <c r="F356" s="211" t="s">
        <v>72</v>
      </c>
      <c r="G356" s="432"/>
      <c r="H356" s="312">
        <f>H357</f>
        <v>0</v>
      </c>
    </row>
    <row r="357" spans="1:8" ht="13.5" x14ac:dyDescent="0.25">
      <c r="A357" s="340" t="s">
        <v>233</v>
      </c>
      <c r="C357" s="34" t="s">
        <v>8</v>
      </c>
      <c r="D357" s="34" t="s">
        <v>42</v>
      </c>
      <c r="E357" s="210" t="s">
        <v>288</v>
      </c>
      <c r="F357" s="211" t="s">
        <v>72</v>
      </c>
      <c r="G357" s="28"/>
      <c r="H357" s="313">
        <f>H358</f>
        <v>0</v>
      </c>
    </row>
    <row r="358" spans="1:8" ht="13.5" x14ac:dyDescent="0.25">
      <c r="A358" s="340" t="s">
        <v>224</v>
      </c>
      <c r="C358" s="27" t="s">
        <v>8</v>
      </c>
      <c r="D358" s="27" t="s">
        <v>42</v>
      </c>
      <c r="E358" s="210" t="s">
        <v>288</v>
      </c>
      <c r="F358" s="211" t="s">
        <v>172</v>
      </c>
      <c r="G358" s="27"/>
      <c r="H358" s="312">
        <f>H359</f>
        <v>0</v>
      </c>
    </row>
    <row r="359" spans="1:8" ht="12.75" x14ac:dyDescent="0.2">
      <c r="A359" s="413" t="s">
        <v>242</v>
      </c>
      <c r="C359" s="28" t="s">
        <v>8</v>
      </c>
      <c r="D359" s="28" t="s">
        <v>42</v>
      </c>
      <c r="E359" s="218" t="s">
        <v>288</v>
      </c>
      <c r="F359" s="220" t="s">
        <v>172</v>
      </c>
      <c r="G359" s="28" t="s">
        <v>243</v>
      </c>
      <c r="H359" s="314">
        <f>H360</f>
        <v>0</v>
      </c>
    </row>
    <row r="360" spans="1:8" ht="25.5" x14ac:dyDescent="0.2">
      <c r="A360" s="170" t="s">
        <v>140</v>
      </c>
      <c r="C360" s="28" t="s">
        <v>8</v>
      </c>
      <c r="D360" s="28" t="s">
        <v>42</v>
      </c>
      <c r="E360" s="218" t="s">
        <v>288</v>
      </c>
      <c r="F360" s="220" t="s">
        <v>172</v>
      </c>
      <c r="G360" s="28" t="s">
        <v>67</v>
      </c>
      <c r="H360" s="314">
        <f>'ПРИЛОЖЕНИЕ № 5 (расх)'!H333</f>
        <v>0</v>
      </c>
    </row>
    <row r="361" spans="1:8" ht="14.25" x14ac:dyDescent="0.2">
      <c r="A361" s="185" t="s">
        <v>15</v>
      </c>
      <c r="C361" s="97" t="s">
        <v>35</v>
      </c>
      <c r="D361" s="98"/>
      <c r="E361" s="587"/>
      <c r="F361" s="588"/>
      <c r="G361" s="98"/>
      <c r="H361" s="161">
        <f>H362+H388+H431</f>
        <v>172704.17</v>
      </c>
    </row>
    <row r="362" spans="1:8" ht="14.25" x14ac:dyDescent="0.2">
      <c r="A362" s="426" t="s">
        <v>68</v>
      </c>
      <c r="C362" s="41" t="s">
        <v>35</v>
      </c>
      <c r="D362" s="41" t="s">
        <v>33</v>
      </c>
      <c r="E362" s="575"/>
      <c r="F362" s="576"/>
      <c r="G362" s="41"/>
      <c r="H362" s="322">
        <f>H363+H376</f>
        <v>26034.840000000004</v>
      </c>
    </row>
    <row r="363" spans="1:8" ht="27" x14ac:dyDescent="0.2">
      <c r="A363" s="224" t="s">
        <v>278</v>
      </c>
      <c r="C363" s="47" t="s">
        <v>35</v>
      </c>
      <c r="D363" s="47" t="s">
        <v>33</v>
      </c>
      <c r="E363" s="219" t="s">
        <v>279</v>
      </c>
      <c r="F363" s="152" t="s">
        <v>72</v>
      </c>
      <c r="G363" s="47"/>
      <c r="H363" s="315">
        <f>H364</f>
        <v>9152.44</v>
      </c>
    </row>
    <row r="364" spans="1:8" ht="13.5" x14ac:dyDescent="0.2">
      <c r="A364" s="348" t="s">
        <v>285</v>
      </c>
      <c r="C364" s="47" t="s">
        <v>35</v>
      </c>
      <c r="D364" s="47" t="s">
        <v>33</v>
      </c>
      <c r="E364" s="210" t="s">
        <v>284</v>
      </c>
      <c r="F364" s="211" t="s">
        <v>72</v>
      </c>
      <c r="G364" s="105"/>
      <c r="H364" s="316">
        <f>H365+H371</f>
        <v>9152.44</v>
      </c>
    </row>
    <row r="365" spans="1:8" ht="13.5" x14ac:dyDescent="0.2">
      <c r="A365" s="445" t="s">
        <v>446</v>
      </c>
      <c r="C365" s="47" t="s">
        <v>35</v>
      </c>
      <c r="D365" s="47" t="s">
        <v>33</v>
      </c>
      <c r="E365" s="213" t="s">
        <v>284</v>
      </c>
      <c r="F365" s="214" t="s">
        <v>447</v>
      </c>
      <c r="G365" s="216"/>
      <c r="H365" s="315">
        <f>H366+H368</f>
        <v>5573.6</v>
      </c>
    </row>
    <row r="366" spans="1:8" ht="12.75" x14ac:dyDescent="0.2">
      <c r="A366" s="441" t="s">
        <v>238</v>
      </c>
      <c r="C366" s="48" t="s">
        <v>35</v>
      </c>
      <c r="D366" s="48" t="s">
        <v>33</v>
      </c>
      <c r="E366" s="215" t="s">
        <v>284</v>
      </c>
      <c r="F366" s="216" t="s">
        <v>447</v>
      </c>
      <c r="G366" s="216" t="s">
        <v>239</v>
      </c>
      <c r="H366" s="317">
        <f>H367</f>
        <v>3620.6</v>
      </c>
    </row>
    <row r="367" spans="1:8" ht="25.5" x14ac:dyDescent="0.2">
      <c r="A367" s="353" t="s">
        <v>90</v>
      </c>
      <c r="C367" s="48" t="s">
        <v>35</v>
      </c>
      <c r="D367" s="48" t="s">
        <v>33</v>
      </c>
      <c r="E367" s="215" t="s">
        <v>284</v>
      </c>
      <c r="F367" s="216" t="s">
        <v>447</v>
      </c>
      <c r="G367" s="48" t="s">
        <v>91</v>
      </c>
      <c r="H367" s="317">
        <f>'ПРИЛОЖЕНИЕ № 5 (расх)'!H340</f>
        <v>3620.6</v>
      </c>
    </row>
    <row r="368" spans="1:8" ht="13.5" x14ac:dyDescent="0.2">
      <c r="A368" s="186" t="s">
        <v>448</v>
      </c>
      <c r="C368" s="47" t="s">
        <v>35</v>
      </c>
      <c r="D368" s="47" t="s">
        <v>33</v>
      </c>
      <c r="E368" s="213" t="s">
        <v>284</v>
      </c>
      <c r="F368" s="211" t="s">
        <v>449</v>
      </c>
      <c r="G368" s="47"/>
      <c r="H368" s="315">
        <f>H369</f>
        <v>1953</v>
      </c>
    </row>
    <row r="369" spans="1:8" ht="12.75" x14ac:dyDescent="0.2">
      <c r="A369" s="441" t="s">
        <v>238</v>
      </c>
      <c r="C369" s="48" t="s">
        <v>35</v>
      </c>
      <c r="D369" s="48" t="s">
        <v>33</v>
      </c>
      <c r="E369" s="215" t="s">
        <v>284</v>
      </c>
      <c r="F369" s="220" t="s">
        <v>449</v>
      </c>
      <c r="G369" s="48" t="s">
        <v>239</v>
      </c>
      <c r="H369" s="317">
        <f>H370</f>
        <v>1953</v>
      </c>
    </row>
    <row r="370" spans="1:8" ht="25.5" x14ac:dyDescent="0.2">
      <c r="A370" s="191" t="s">
        <v>90</v>
      </c>
      <c r="C370" s="48" t="s">
        <v>35</v>
      </c>
      <c r="D370" s="48" t="s">
        <v>33</v>
      </c>
      <c r="E370" s="215" t="s">
        <v>284</v>
      </c>
      <c r="F370" s="220" t="s">
        <v>449</v>
      </c>
      <c r="G370" s="48" t="s">
        <v>91</v>
      </c>
      <c r="H370" s="317">
        <f>'ПРИЛОЖЕНИЕ № 5 (расх)'!H343</f>
        <v>1953</v>
      </c>
    </row>
    <row r="371" spans="1:8" ht="13.5" x14ac:dyDescent="0.2">
      <c r="A371" s="169" t="s">
        <v>450</v>
      </c>
      <c r="C371" s="47" t="s">
        <v>35</v>
      </c>
      <c r="D371" s="47" t="s">
        <v>33</v>
      </c>
      <c r="E371" s="213" t="s">
        <v>284</v>
      </c>
      <c r="F371" s="427" t="s">
        <v>488</v>
      </c>
      <c r="G371" s="47"/>
      <c r="H371" s="315">
        <f>H372+H374</f>
        <v>3578.84</v>
      </c>
    </row>
    <row r="372" spans="1:8" ht="12.75" x14ac:dyDescent="0.2">
      <c r="A372" s="441" t="s">
        <v>238</v>
      </c>
      <c r="C372" s="48" t="s">
        <v>35</v>
      </c>
      <c r="D372" s="48" t="s">
        <v>33</v>
      </c>
      <c r="E372" s="215" t="s">
        <v>284</v>
      </c>
      <c r="F372" s="428" t="s">
        <v>488</v>
      </c>
      <c r="G372" s="48" t="s">
        <v>239</v>
      </c>
      <c r="H372" s="317">
        <f>H373</f>
        <v>3409.27</v>
      </c>
    </row>
    <row r="373" spans="1:8" ht="25.5" x14ac:dyDescent="0.2">
      <c r="A373" s="170" t="s">
        <v>90</v>
      </c>
      <c r="C373" s="48" t="s">
        <v>35</v>
      </c>
      <c r="D373" s="48" t="s">
        <v>33</v>
      </c>
      <c r="E373" s="215" t="s">
        <v>284</v>
      </c>
      <c r="F373" s="428" t="s">
        <v>488</v>
      </c>
      <c r="G373" s="48" t="s">
        <v>91</v>
      </c>
      <c r="H373" s="317">
        <f>'ПРИЛОЖЕНИЕ № 5 (расх)'!H346</f>
        <v>3409.27</v>
      </c>
    </row>
    <row r="374" spans="1:8" ht="12.75" x14ac:dyDescent="0.2">
      <c r="A374" s="413" t="s">
        <v>242</v>
      </c>
      <c r="C374" s="48" t="s">
        <v>35</v>
      </c>
      <c r="D374" s="48" t="s">
        <v>33</v>
      </c>
      <c r="E374" s="215" t="s">
        <v>284</v>
      </c>
      <c r="F374" s="428" t="s">
        <v>488</v>
      </c>
      <c r="G374" s="48" t="s">
        <v>243</v>
      </c>
      <c r="H374" s="317">
        <f>H375</f>
        <v>169.57</v>
      </c>
    </row>
    <row r="375" spans="1:8" ht="12.75" x14ac:dyDescent="0.2">
      <c r="A375" s="170" t="s">
        <v>62</v>
      </c>
      <c r="C375" s="48" t="s">
        <v>35</v>
      </c>
      <c r="D375" s="48" t="s">
        <v>33</v>
      </c>
      <c r="E375" s="215" t="s">
        <v>284</v>
      </c>
      <c r="F375" s="428" t="s">
        <v>488</v>
      </c>
      <c r="G375" s="48" t="s">
        <v>63</v>
      </c>
      <c r="H375" s="317">
        <f>'ПРИЛОЖЕНИЕ № 5 (расх)'!H348</f>
        <v>169.57</v>
      </c>
    </row>
    <row r="376" spans="1:8" ht="51" x14ac:dyDescent="0.2">
      <c r="A376" s="299" t="s">
        <v>650</v>
      </c>
      <c r="C376" s="105" t="s">
        <v>35</v>
      </c>
      <c r="D376" s="105" t="s">
        <v>33</v>
      </c>
      <c r="E376" s="212" t="s">
        <v>651</v>
      </c>
      <c r="F376" s="525" t="s">
        <v>72</v>
      </c>
      <c r="G376" s="105"/>
      <c r="H376" s="316">
        <f>H377+H382</f>
        <v>16882.400000000001</v>
      </c>
    </row>
    <row r="377" spans="1:8" ht="13.5" x14ac:dyDescent="0.2">
      <c r="A377" s="169" t="s">
        <v>621</v>
      </c>
      <c r="C377" s="516" t="s">
        <v>35</v>
      </c>
      <c r="D377" s="516" t="s">
        <v>33</v>
      </c>
      <c r="E377" s="213" t="s">
        <v>649</v>
      </c>
      <c r="F377" s="427">
        <v>10000</v>
      </c>
      <c r="G377" s="47"/>
      <c r="H377" s="315">
        <f>H378+H380</f>
        <v>690</v>
      </c>
    </row>
    <row r="378" spans="1:8" ht="12.75" x14ac:dyDescent="0.2">
      <c r="A378" s="448" t="s">
        <v>238</v>
      </c>
      <c r="C378" s="516" t="s">
        <v>35</v>
      </c>
      <c r="D378" s="516" t="s">
        <v>33</v>
      </c>
      <c r="E378" s="215" t="s">
        <v>649</v>
      </c>
      <c r="F378" s="428">
        <v>10000</v>
      </c>
      <c r="G378" s="48" t="s">
        <v>239</v>
      </c>
      <c r="H378" s="317">
        <f>H379</f>
        <v>0</v>
      </c>
    </row>
    <row r="379" spans="1:8" ht="25.5" x14ac:dyDescent="0.2">
      <c r="A379" s="170" t="s">
        <v>90</v>
      </c>
      <c r="C379" s="516" t="s">
        <v>35</v>
      </c>
      <c r="D379" s="516" t="s">
        <v>33</v>
      </c>
      <c r="E379" s="215" t="s">
        <v>649</v>
      </c>
      <c r="F379" s="428">
        <v>10000</v>
      </c>
      <c r="G379" s="48" t="s">
        <v>91</v>
      </c>
      <c r="H379" s="317">
        <f>'ПРИЛОЖЕНИЕ № 5 (расх)'!H352</f>
        <v>0</v>
      </c>
    </row>
    <row r="380" spans="1:8" ht="12.75" x14ac:dyDescent="0.2">
      <c r="A380" s="170" t="s">
        <v>690</v>
      </c>
      <c r="C380" s="516" t="s">
        <v>35</v>
      </c>
      <c r="D380" s="516" t="s">
        <v>33</v>
      </c>
      <c r="E380" s="215" t="s">
        <v>649</v>
      </c>
      <c r="F380" s="428">
        <v>10000</v>
      </c>
      <c r="G380" s="48" t="s">
        <v>688</v>
      </c>
      <c r="H380" s="317">
        <f>H381</f>
        <v>690</v>
      </c>
    </row>
    <row r="381" spans="1:8" ht="15" customHeight="1" x14ac:dyDescent="0.2">
      <c r="A381" s="170" t="s">
        <v>691</v>
      </c>
      <c r="C381" s="516" t="s">
        <v>35</v>
      </c>
      <c r="D381" s="516" t="s">
        <v>33</v>
      </c>
      <c r="E381" s="215" t="s">
        <v>649</v>
      </c>
      <c r="F381" s="428">
        <v>10000</v>
      </c>
      <c r="G381" s="48" t="s">
        <v>689</v>
      </c>
      <c r="H381" s="317">
        <f>'ПРИЛОЖЕНИЕ № 5 (расх)'!H354</f>
        <v>690</v>
      </c>
    </row>
    <row r="382" spans="1:8" ht="13.5" x14ac:dyDescent="0.2">
      <c r="A382" s="169" t="s">
        <v>724</v>
      </c>
      <c r="C382" s="47" t="s">
        <v>35</v>
      </c>
      <c r="D382" s="47" t="s">
        <v>33</v>
      </c>
      <c r="E382" s="213" t="s">
        <v>649</v>
      </c>
      <c r="F382" s="427">
        <v>61110</v>
      </c>
      <c r="G382" s="47"/>
      <c r="H382" s="315">
        <f>H383+H385</f>
        <v>16192.4</v>
      </c>
    </row>
    <row r="383" spans="1:8" ht="12.75" x14ac:dyDescent="0.2">
      <c r="A383" s="170" t="s">
        <v>238</v>
      </c>
      <c r="C383" s="48" t="s">
        <v>35</v>
      </c>
      <c r="D383" s="48" t="s">
        <v>33</v>
      </c>
      <c r="E383" s="215" t="s">
        <v>649</v>
      </c>
      <c r="F383" s="428">
        <v>61110</v>
      </c>
      <c r="G383" s="48" t="s">
        <v>239</v>
      </c>
      <c r="H383" s="317">
        <f>H384</f>
        <v>15528.5</v>
      </c>
    </row>
    <row r="384" spans="1:8" ht="25.5" x14ac:dyDescent="0.2">
      <c r="A384" s="170" t="s">
        <v>90</v>
      </c>
      <c r="C384" s="48" t="s">
        <v>35</v>
      </c>
      <c r="D384" s="48" t="s">
        <v>33</v>
      </c>
      <c r="E384" s="215" t="s">
        <v>649</v>
      </c>
      <c r="F384" s="428">
        <v>61110</v>
      </c>
      <c r="G384" s="48" t="s">
        <v>91</v>
      </c>
      <c r="H384" s="317">
        <f>'ПРИЛОЖЕНИЕ № 5 (расх)'!H357</f>
        <v>15528.5</v>
      </c>
    </row>
    <row r="385" spans="1:8" ht="27" x14ac:dyDescent="0.2">
      <c r="A385" s="169" t="s">
        <v>727</v>
      </c>
      <c r="C385" s="47" t="s">
        <v>35</v>
      </c>
      <c r="D385" s="47" t="s">
        <v>33</v>
      </c>
      <c r="E385" s="213" t="s">
        <v>649</v>
      </c>
      <c r="F385" s="427" t="s">
        <v>728</v>
      </c>
      <c r="G385" s="47"/>
      <c r="H385" s="315">
        <f>H386</f>
        <v>663.9</v>
      </c>
    </row>
    <row r="386" spans="1:8" ht="12.75" x14ac:dyDescent="0.2">
      <c r="A386" s="170" t="s">
        <v>238</v>
      </c>
      <c r="C386" s="48" t="s">
        <v>35</v>
      </c>
      <c r="D386" s="48" t="s">
        <v>33</v>
      </c>
      <c r="E386" s="215" t="s">
        <v>649</v>
      </c>
      <c r="F386" s="428" t="s">
        <v>728</v>
      </c>
      <c r="G386" s="48" t="s">
        <v>239</v>
      </c>
      <c r="H386" s="317">
        <f>H387</f>
        <v>663.9</v>
      </c>
    </row>
    <row r="387" spans="1:8" ht="25.5" x14ac:dyDescent="0.2">
      <c r="A387" s="170" t="s">
        <v>90</v>
      </c>
      <c r="C387" s="48" t="s">
        <v>35</v>
      </c>
      <c r="D387" s="48" t="s">
        <v>33</v>
      </c>
      <c r="E387" s="215" t="s">
        <v>649</v>
      </c>
      <c r="F387" s="428" t="s">
        <v>728</v>
      </c>
      <c r="G387" s="48" t="s">
        <v>91</v>
      </c>
      <c r="H387" s="317">
        <f>'ПРИЛОЖЕНИЕ № 5 (расх)'!H360</f>
        <v>663.9</v>
      </c>
    </row>
    <row r="388" spans="1:8" ht="14.25" x14ac:dyDescent="0.2">
      <c r="A388" s="166" t="s">
        <v>387</v>
      </c>
      <c r="C388" s="22" t="s">
        <v>35</v>
      </c>
      <c r="D388" s="22" t="s">
        <v>36</v>
      </c>
      <c r="E388" s="575"/>
      <c r="F388" s="576"/>
      <c r="G388" s="22"/>
      <c r="H388" s="23">
        <f>H389</f>
        <v>123070.05</v>
      </c>
    </row>
    <row r="389" spans="1:8" ht="40.5" x14ac:dyDescent="0.2">
      <c r="A389" s="155" t="s">
        <v>460</v>
      </c>
      <c r="C389" s="27" t="s">
        <v>35</v>
      </c>
      <c r="D389" s="27" t="s">
        <v>36</v>
      </c>
      <c r="E389" s="210" t="s">
        <v>204</v>
      </c>
      <c r="F389" s="211" t="s">
        <v>72</v>
      </c>
      <c r="G389" s="27"/>
      <c r="H389" s="24">
        <f>H390+H394+H408+H412+H416+H420+H424+H401</f>
        <v>123070.05</v>
      </c>
    </row>
    <row r="390" spans="1:8" ht="27" x14ac:dyDescent="0.2">
      <c r="A390" s="169" t="s">
        <v>470</v>
      </c>
      <c r="C390" s="47" t="s">
        <v>35</v>
      </c>
      <c r="D390" s="47" t="s">
        <v>36</v>
      </c>
      <c r="E390" s="210" t="s">
        <v>363</v>
      </c>
      <c r="F390" s="211" t="s">
        <v>72</v>
      </c>
      <c r="G390" s="56"/>
      <c r="H390" s="315">
        <f>H391</f>
        <v>0</v>
      </c>
    </row>
    <row r="391" spans="1:8" ht="13.5" x14ac:dyDescent="0.2">
      <c r="A391" s="224" t="s">
        <v>224</v>
      </c>
      <c r="C391" s="47" t="s">
        <v>35</v>
      </c>
      <c r="D391" s="47" t="s">
        <v>36</v>
      </c>
      <c r="E391" s="213" t="s">
        <v>363</v>
      </c>
      <c r="F391" s="214" t="s">
        <v>172</v>
      </c>
      <c r="G391" s="56"/>
      <c r="H391" s="315">
        <f>H392</f>
        <v>0</v>
      </c>
    </row>
    <row r="392" spans="1:8" ht="12.75" x14ac:dyDescent="0.2">
      <c r="A392" s="448" t="s">
        <v>238</v>
      </c>
      <c r="C392" s="48" t="s">
        <v>35</v>
      </c>
      <c r="D392" s="48" t="s">
        <v>36</v>
      </c>
      <c r="E392" s="215" t="s">
        <v>363</v>
      </c>
      <c r="F392" s="216" t="s">
        <v>172</v>
      </c>
      <c r="G392" s="48" t="s">
        <v>239</v>
      </c>
      <c r="H392" s="317">
        <f>H393</f>
        <v>0</v>
      </c>
    </row>
    <row r="393" spans="1:8" ht="25.5" x14ac:dyDescent="0.2">
      <c r="A393" s="170" t="s">
        <v>90</v>
      </c>
      <c r="C393" s="48" t="s">
        <v>35</v>
      </c>
      <c r="D393" s="48" t="s">
        <v>36</v>
      </c>
      <c r="E393" s="215" t="s">
        <v>363</v>
      </c>
      <c r="F393" s="216" t="s">
        <v>172</v>
      </c>
      <c r="G393" s="48" t="s">
        <v>91</v>
      </c>
      <c r="H393" s="317">
        <f>'ПРИЛОЖЕНИЕ № 5 (расх)'!H366</f>
        <v>0</v>
      </c>
    </row>
    <row r="394" spans="1:8" ht="27" x14ac:dyDescent="0.2">
      <c r="A394" s="169" t="s">
        <v>369</v>
      </c>
      <c r="C394" s="47" t="s">
        <v>35</v>
      </c>
      <c r="D394" s="47" t="s">
        <v>36</v>
      </c>
      <c r="E394" s="213" t="s">
        <v>364</v>
      </c>
      <c r="F394" s="214" t="s">
        <v>72</v>
      </c>
      <c r="G394" s="47"/>
      <c r="H394" s="312">
        <f>H395+H398</f>
        <v>17978.12</v>
      </c>
    </row>
    <row r="395" spans="1:8" ht="13.5" x14ac:dyDescent="0.2">
      <c r="A395" s="224" t="s">
        <v>224</v>
      </c>
      <c r="C395" s="47" t="s">
        <v>35</v>
      </c>
      <c r="D395" s="47" t="s">
        <v>36</v>
      </c>
      <c r="E395" s="213" t="s">
        <v>364</v>
      </c>
      <c r="F395" s="214" t="s">
        <v>172</v>
      </c>
      <c r="G395" s="56"/>
      <c r="H395" s="315">
        <f>H396</f>
        <v>958.12</v>
      </c>
    </row>
    <row r="396" spans="1:8" ht="12.75" x14ac:dyDescent="0.2">
      <c r="A396" s="448" t="s">
        <v>238</v>
      </c>
      <c r="C396" s="48" t="s">
        <v>35</v>
      </c>
      <c r="D396" s="48" t="s">
        <v>36</v>
      </c>
      <c r="E396" s="215" t="s">
        <v>364</v>
      </c>
      <c r="F396" s="216" t="s">
        <v>172</v>
      </c>
      <c r="G396" s="48" t="s">
        <v>239</v>
      </c>
      <c r="H396" s="317">
        <f>H397</f>
        <v>958.12</v>
      </c>
    </row>
    <row r="397" spans="1:8" ht="25.5" x14ac:dyDescent="0.2">
      <c r="A397" s="170" t="s">
        <v>90</v>
      </c>
      <c r="C397" s="48" t="s">
        <v>35</v>
      </c>
      <c r="D397" s="48" t="s">
        <v>36</v>
      </c>
      <c r="E397" s="215" t="s">
        <v>364</v>
      </c>
      <c r="F397" s="216" t="s">
        <v>172</v>
      </c>
      <c r="G397" s="48" t="s">
        <v>91</v>
      </c>
      <c r="H397" s="317">
        <f>'ПРИЛОЖЕНИЕ № 5 (расх)'!H370</f>
        <v>958.12</v>
      </c>
    </row>
    <row r="398" spans="1:8" ht="25.5" x14ac:dyDescent="0.2">
      <c r="A398" s="170" t="s">
        <v>622</v>
      </c>
      <c r="C398" s="516" t="s">
        <v>35</v>
      </c>
      <c r="D398" s="516" t="s">
        <v>36</v>
      </c>
      <c r="E398" s="215" t="s">
        <v>652</v>
      </c>
      <c r="F398" s="216" t="s">
        <v>172</v>
      </c>
      <c r="G398" s="48"/>
      <c r="H398" s="317">
        <f>H399</f>
        <v>17020</v>
      </c>
    </row>
    <row r="399" spans="1:8" ht="12.75" x14ac:dyDescent="0.2">
      <c r="A399" s="448" t="s">
        <v>238</v>
      </c>
      <c r="C399" s="516" t="s">
        <v>35</v>
      </c>
      <c r="D399" s="516" t="s">
        <v>36</v>
      </c>
      <c r="E399" s="215" t="s">
        <v>652</v>
      </c>
      <c r="F399" s="216" t="s">
        <v>172</v>
      </c>
      <c r="G399" s="48" t="s">
        <v>239</v>
      </c>
      <c r="H399" s="317">
        <f>H400</f>
        <v>17020</v>
      </c>
    </row>
    <row r="400" spans="1:8" ht="25.5" x14ac:dyDescent="0.2">
      <c r="A400" s="170" t="s">
        <v>90</v>
      </c>
      <c r="C400" s="516" t="s">
        <v>35</v>
      </c>
      <c r="D400" s="516" t="s">
        <v>36</v>
      </c>
      <c r="E400" s="215" t="s">
        <v>652</v>
      </c>
      <c r="F400" s="216" t="s">
        <v>172</v>
      </c>
      <c r="G400" s="48" t="s">
        <v>91</v>
      </c>
      <c r="H400" s="317">
        <f>'ПРИЛОЖЕНИЕ № 5 (расх)'!H373</f>
        <v>17020</v>
      </c>
    </row>
    <row r="401" spans="1:8" ht="27" x14ac:dyDescent="0.2">
      <c r="A401" s="169" t="s">
        <v>623</v>
      </c>
      <c r="C401" s="47" t="s">
        <v>35</v>
      </c>
      <c r="D401" s="47" t="s">
        <v>36</v>
      </c>
      <c r="E401" s="213" t="s">
        <v>653</v>
      </c>
      <c r="F401" s="214" t="s">
        <v>72</v>
      </c>
      <c r="G401" s="47"/>
      <c r="H401" s="312">
        <f>H402+H405</f>
        <v>3480</v>
      </c>
    </row>
    <row r="402" spans="1:8" ht="13.5" x14ac:dyDescent="0.2">
      <c r="A402" s="224" t="s">
        <v>224</v>
      </c>
      <c r="C402" s="47" t="s">
        <v>35</v>
      </c>
      <c r="D402" s="47" t="s">
        <v>36</v>
      </c>
      <c r="E402" s="213" t="s">
        <v>653</v>
      </c>
      <c r="F402" s="214" t="s">
        <v>172</v>
      </c>
      <c r="G402" s="56"/>
      <c r="H402" s="315">
        <f>H403</f>
        <v>0</v>
      </c>
    </row>
    <row r="403" spans="1:8" ht="12.75" x14ac:dyDescent="0.2">
      <c r="A403" s="448" t="s">
        <v>238</v>
      </c>
      <c r="C403" s="48" t="s">
        <v>35</v>
      </c>
      <c r="D403" s="48" t="s">
        <v>36</v>
      </c>
      <c r="E403" s="215" t="s">
        <v>653</v>
      </c>
      <c r="F403" s="216" t="s">
        <v>172</v>
      </c>
      <c r="G403" s="48" t="s">
        <v>239</v>
      </c>
      <c r="H403" s="317">
        <f>H404</f>
        <v>0</v>
      </c>
    </row>
    <row r="404" spans="1:8" ht="25.5" x14ac:dyDescent="0.2">
      <c r="A404" s="170" t="s">
        <v>90</v>
      </c>
      <c r="C404" s="48" t="s">
        <v>35</v>
      </c>
      <c r="D404" s="48" t="s">
        <v>36</v>
      </c>
      <c r="E404" s="215" t="s">
        <v>653</v>
      </c>
      <c r="F404" s="216" t="s">
        <v>172</v>
      </c>
      <c r="G404" s="48" t="s">
        <v>91</v>
      </c>
      <c r="H404" s="317">
        <f>'ПРИЛОЖЕНИЕ № 5 (расх)'!H377</f>
        <v>0</v>
      </c>
    </row>
    <row r="405" spans="1:8" ht="25.5" x14ac:dyDescent="0.2">
      <c r="A405" s="170" t="s">
        <v>624</v>
      </c>
      <c r="C405" s="48" t="s">
        <v>35</v>
      </c>
      <c r="D405" s="48" t="s">
        <v>36</v>
      </c>
      <c r="E405" s="215" t="s">
        <v>654</v>
      </c>
      <c r="F405" s="216" t="s">
        <v>172</v>
      </c>
      <c r="G405" s="48"/>
      <c r="H405" s="317">
        <f>H406</f>
        <v>3480</v>
      </c>
    </row>
    <row r="406" spans="1:8" ht="12.75" x14ac:dyDescent="0.2">
      <c r="A406" s="448" t="s">
        <v>238</v>
      </c>
      <c r="C406" s="48" t="s">
        <v>35</v>
      </c>
      <c r="D406" s="48" t="s">
        <v>36</v>
      </c>
      <c r="E406" s="215" t="s">
        <v>654</v>
      </c>
      <c r="F406" s="216" t="s">
        <v>172</v>
      </c>
      <c r="G406" s="48" t="s">
        <v>239</v>
      </c>
      <c r="H406" s="317">
        <f>H407</f>
        <v>3480</v>
      </c>
    </row>
    <row r="407" spans="1:8" ht="25.5" x14ac:dyDescent="0.2">
      <c r="A407" s="170" t="s">
        <v>90</v>
      </c>
      <c r="C407" s="48" t="s">
        <v>35</v>
      </c>
      <c r="D407" s="48" t="s">
        <v>36</v>
      </c>
      <c r="E407" s="215" t="s">
        <v>654</v>
      </c>
      <c r="F407" s="216" t="s">
        <v>172</v>
      </c>
      <c r="G407" s="48" t="s">
        <v>91</v>
      </c>
      <c r="H407" s="317">
        <f>'ПРИЛОЖЕНИЕ № 5 (расх)'!H380</f>
        <v>3480</v>
      </c>
    </row>
    <row r="408" spans="1:8" ht="13.5" x14ac:dyDescent="0.2">
      <c r="A408" s="169" t="s">
        <v>463</v>
      </c>
      <c r="C408" s="27" t="s">
        <v>35</v>
      </c>
      <c r="D408" s="27" t="s">
        <v>36</v>
      </c>
      <c r="E408" s="210" t="s">
        <v>464</v>
      </c>
      <c r="F408" s="214" t="s">
        <v>72</v>
      </c>
      <c r="G408" s="432"/>
      <c r="H408" s="312">
        <f>H409</f>
        <v>1951.93</v>
      </c>
    </row>
    <row r="409" spans="1:8" ht="13.5" x14ac:dyDescent="0.2">
      <c r="A409" s="224" t="s">
        <v>224</v>
      </c>
      <c r="C409" s="27" t="s">
        <v>35</v>
      </c>
      <c r="D409" s="27" t="s">
        <v>36</v>
      </c>
      <c r="E409" s="210" t="s">
        <v>464</v>
      </c>
      <c r="F409" s="214" t="s">
        <v>172</v>
      </c>
      <c r="G409" s="432"/>
      <c r="H409" s="312">
        <f>H410</f>
        <v>1951.93</v>
      </c>
    </row>
    <row r="410" spans="1:8" ht="13.5" x14ac:dyDescent="0.25">
      <c r="A410" s="413" t="s">
        <v>242</v>
      </c>
      <c r="B410" s="462"/>
      <c r="C410" s="28" t="s">
        <v>35</v>
      </c>
      <c r="D410" s="28" t="s">
        <v>36</v>
      </c>
      <c r="E410" s="218" t="s">
        <v>464</v>
      </c>
      <c r="F410" s="216" t="s">
        <v>172</v>
      </c>
      <c r="G410" s="28" t="s">
        <v>243</v>
      </c>
      <c r="H410" s="314">
        <f>H411</f>
        <v>1951.93</v>
      </c>
    </row>
    <row r="411" spans="1:8" ht="25.5" x14ac:dyDescent="0.25">
      <c r="A411" s="170" t="s">
        <v>140</v>
      </c>
      <c r="B411" s="462"/>
      <c r="C411" s="28" t="s">
        <v>35</v>
      </c>
      <c r="D411" s="28" t="s">
        <v>36</v>
      </c>
      <c r="E411" s="218" t="s">
        <v>464</v>
      </c>
      <c r="F411" s="216" t="s">
        <v>172</v>
      </c>
      <c r="G411" s="48" t="s">
        <v>67</v>
      </c>
      <c r="H411" s="317">
        <f>'ПРИЛОЖЕНИЕ № 5 (расх)'!H384</f>
        <v>1951.93</v>
      </c>
    </row>
    <row r="412" spans="1:8" ht="13.5" x14ac:dyDescent="0.2">
      <c r="A412" s="155" t="s">
        <v>212</v>
      </c>
      <c r="C412" s="27" t="s">
        <v>35</v>
      </c>
      <c r="D412" s="27" t="s">
        <v>36</v>
      </c>
      <c r="E412" s="210" t="s">
        <v>362</v>
      </c>
      <c r="F412" s="214" t="s">
        <v>72</v>
      </c>
      <c r="G412" s="432"/>
      <c r="H412" s="312">
        <f>H413</f>
        <v>3000</v>
      </c>
    </row>
    <row r="413" spans="1:8" ht="13.5" x14ac:dyDescent="0.2">
      <c r="A413" s="224" t="s">
        <v>224</v>
      </c>
      <c r="C413" s="27" t="s">
        <v>35</v>
      </c>
      <c r="D413" s="27" t="s">
        <v>36</v>
      </c>
      <c r="E413" s="210" t="s">
        <v>362</v>
      </c>
      <c r="F413" s="214" t="s">
        <v>172</v>
      </c>
      <c r="G413" s="432"/>
      <c r="H413" s="312">
        <f>H414</f>
        <v>3000</v>
      </c>
    </row>
    <row r="414" spans="1:8" ht="12.75" x14ac:dyDescent="0.2">
      <c r="A414" s="413" t="s">
        <v>242</v>
      </c>
      <c r="C414" s="28" t="s">
        <v>35</v>
      </c>
      <c r="D414" s="28" t="s">
        <v>36</v>
      </c>
      <c r="E414" s="218" t="s">
        <v>362</v>
      </c>
      <c r="F414" s="216" t="s">
        <v>172</v>
      </c>
      <c r="G414" s="28" t="s">
        <v>243</v>
      </c>
      <c r="H414" s="314">
        <f>H415</f>
        <v>3000</v>
      </c>
    </row>
    <row r="415" spans="1:8" ht="25.5" x14ac:dyDescent="0.2">
      <c r="A415" s="170" t="s">
        <v>140</v>
      </c>
      <c r="C415" s="28" t="s">
        <v>35</v>
      </c>
      <c r="D415" s="28" t="s">
        <v>36</v>
      </c>
      <c r="E415" s="218" t="s">
        <v>362</v>
      </c>
      <c r="F415" s="216" t="s">
        <v>172</v>
      </c>
      <c r="G415" s="28" t="s">
        <v>67</v>
      </c>
      <c r="H415" s="314">
        <f>'ПРИЛОЖЕНИЕ № 5 (расх)'!H388</f>
        <v>3000</v>
      </c>
    </row>
    <row r="416" spans="1:8" ht="13.5" x14ac:dyDescent="0.2">
      <c r="A416" s="155" t="s">
        <v>578</v>
      </c>
      <c r="C416" s="27" t="s">
        <v>35</v>
      </c>
      <c r="D416" s="27" t="s">
        <v>36</v>
      </c>
      <c r="E416" s="210" t="s">
        <v>579</v>
      </c>
      <c r="F416" s="214" t="s">
        <v>72</v>
      </c>
      <c r="G416" s="432"/>
      <c r="H416" s="312">
        <f>H417</f>
        <v>160</v>
      </c>
    </row>
    <row r="417" spans="1:8" ht="13.5" x14ac:dyDescent="0.2">
      <c r="A417" s="224" t="s">
        <v>224</v>
      </c>
      <c r="C417" s="27" t="s">
        <v>35</v>
      </c>
      <c r="D417" s="27" t="s">
        <v>36</v>
      </c>
      <c r="E417" s="210" t="s">
        <v>579</v>
      </c>
      <c r="F417" s="214" t="s">
        <v>172</v>
      </c>
      <c r="G417" s="432"/>
      <c r="H417" s="312">
        <f>H418</f>
        <v>160</v>
      </c>
    </row>
    <row r="418" spans="1:8" ht="12.75" x14ac:dyDescent="0.2">
      <c r="A418" s="413" t="s">
        <v>242</v>
      </c>
      <c r="C418" s="28" t="s">
        <v>35</v>
      </c>
      <c r="D418" s="28" t="s">
        <v>36</v>
      </c>
      <c r="E418" s="218" t="s">
        <v>579</v>
      </c>
      <c r="F418" s="216" t="s">
        <v>172</v>
      </c>
      <c r="G418" s="28" t="s">
        <v>243</v>
      </c>
      <c r="H418" s="314">
        <f>H419</f>
        <v>160</v>
      </c>
    </row>
    <row r="419" spans="1:8" ht="25.5" x14ac:dyDescent="0.2">
      <c r="A419" s="170" t="s">
        <v>140</v>
      </c>
      <c r="C419" s="28" t="s">
        <v>35</v>
      </c>
      <c r="D419" s="28" t="s">
        <v>36</v>
      </c>
      <c r="E419" s="218" t="s">
        <v>579</v>
      </c>
      <c r="F419" s="216" t="s">
        <v>172</v>
      </c>
      <c r="G419" s="28" t="s">
        <v>67</v>
      </c>
      <c r="H419" s="314">
        <f>'ПРИЛОЖЕНИЕ № 5 (расх)'!H392</f>
        <v>160</v>
      </c>
    </row>
    <row r="420" spans="1:8" ht="27" x14ac:dyDescent="0.2">
      <c r="A420" s="155" t="s">
        <v>581</v>
      </c>
      <c r="C420" s="27" t="s">
        <v>35</v>
      </c>
      <c r="D420" s="27" t="s">
        <v>36</v>
      </c>
      <c r="E420" s="210" t="s">
        <v>580</v>
      </c>
      <c r="F420" s="214" t="s">
        <v>72</v>
      </c>
      <c r="G420" s="432"/>
      <c r="H420" s="312">
        <f>H421</f>
        <v>0</v>
      </c>
    </row>
    <row r="421" spans="1:8" ht="13.5" x14ac:dyDescent="0.2">
      <c r="A421" s="224" t="s">
        <v>224</v>
      </c>
      <c r="C421" s="27" t="s">
        <v>35</v>
      </c>
      <c r="D421" s="27" t="s">
        <v>36</v>
      </c>
      <c r="E421" s="210" t="s">
        <v>580</v>
      </c>
      <c r="F421" s="214" t="s">
        <v>172</v>
      </c>
      <c r="G421" s="432"/>
      <c r="H421" s="312">
        <f>H422</f>
        <v>0</v>
      </c>
    </row>
    <row r="422" spans="1:8" ht="12.75" x14ac:dyDescent="0.2">
      <c r="A422" s="413" t="s">
        <v>242</v>
      </c>
      <c r="C422" s="28" t="s">
        <v>35</v>
      </c>
      <c r="D422" s="28" t="s">
        <v>36</v>
      </c>
      <c r="E422" s="218" t="s">
        <v>580</v>
      </c>
      <c r="F422" s="216" t="s">
        <v>172</v>
      </c>
      <c r="G422" s="28" t="s">
        <v>243</v>
      </c>
      <c r="H422" s="314">
        <f>H423</f>
        <v>0</v>
      </c>
    </row>
    <row r="423" spans="1:8" ht="25.5" x14ac:dyDescent="0.2">
      <c r="A423" s="170" t="s">
        <v>140</v>
      </c>
      <c r="C423" s="28" t="s">
        <v>35</v>
      </c>
      <c r="D423" s="28" t="s">
        <v>36</v>
      </c>
      <c r="E423" s="218" t="s">
        <v>580</v>
      </c>
      <c r="F423" s="216" t="s">
        <v>172</v>
      </c>
      <c r="G423" s="28" t="s">
        <v>67</v>
      </c>
      <c r="H423" s="314">
        <f>'ПРИЛОЖЕНИЕ № 5 (расх)'!H396</f>
        <v>0</v>
      </c>
    </row>
    <row r="424" spans="1:8" ht="27" x14ac:dyDescent="0.2">
      <c r="A424" s="169" t="s">
        <v>582</v>
      </c>
      <c r="C424" s="27" t="s">
        <v>35</v>
      </c>
      <c r="D424" s="27" t="s">
        <v>36</v>
      </c>
      <c r="E424" s="210" t="s">
        <v>583</v>
      </c>
      <c r="F424" s="214" t="s">
        <v>72</v>
      </c>
      <c r="G424" s="432"/>
      <c r="H424" s="312">
        <f>H426+H428</f>
        <v>96500</v>
      </c>
    </row>
    <row r="425" spans="1:8" ht="13.5" x14ac:dyDescent="0.2">
      <c r="A425" s="224" t="s">
        <v>224</v>
      </c>
      <c r="C425" s="27" t="s">
        <v>35</v>
      </c>
      <c r="D425" s="27" t="s">
        <v>36</v>
      </c>
      <c r="E425" s="210" t="s">
        <v>583</v>
      </c>
      <c r="F425" s="214" t="s">
        <v>172</v>
      </c>
      <c r="G425" s="432"/>
      <c r="H425" s="312">
        <f>H426</f>
        <v>1500</v>
      </c>
    </row>
    <row r="426" spans="1:8" ht="12.75" x14ac:dyDescent="0.2">
      <c r="A426" s="170" t="s">
        <v>242</v>
      </c>
      <c r="C426" s="28" t="s">
        <v>35</v>
      </c>
      <c r="D426" s="28" t="s">
        <v>36</v>
      </c>
      <c r="E426" s="218" t="s">
        <v>583</v>
      </c>
      <c r="F426" s="216" t="s">
        <v>172</v>
      </c>
      <c r="G426" s="28" t="s">
        <v>243</v>
      </c>
      <c r="H426" s="314">
        <f>H427</f>
        <v>1500</v>
      </c>
    </row>
    <row r="427" spans="1:8" ht="25.5" x14ac:dyDescent="0.2">
      <c r="A427" s="170" t="s">
        <v>140</v>
      </c>
      <c r="C427" s="28" t="s">
        <v>35</v>
      </c>
      <c r="D427" s="28" t="s">
        <v>36</v>
      </c>
      <c r="E427" s="218" t="s">
        <v>583</v>
      </c>
      <c r="F427" s="216" t="s">
        <v>172</v>
      </c>
      <c r="G427" s="28" t="s">
        <v>67</v>
      </c>
      <c r="H427" s="314">
        <f>'ПРИЛОЖЕНИЕ № 5 (расх)'!H400</f>
        <v>1500</v>
      </c>
    </row>
    <row r="428" spans="1:8" ht="38.25" x14ac:dyDescent="0.2">
      <c r="A428" s="299" t="s">
        <v>757</v>
      </c>
      <c r="C428" s="87" t="s">
        <v>35</v>
      </c>
      <c r="D428" s="87" t="s">
        <v>36</v>
      </c>
      <c r="E428" s="208" t="s">
        <v>583</v>
      </c>
      <c r="F428" s="92" t="s">
        <v>172</v>
      </c>
      <c r="G428" s="87"/>
      <c r="H428" s="313">
        <v>95000</v>
      </c>
    </row>
    <row r="429" spans="1:8" ht="12.75" x14ac:dyDescent="0.2">
      <c r="A429" s="170" t="s">
        <v>242</v>
      </c>
      <c r="C429" s="28" t="s">
        <v>35</v>
      </c>
      <c r="D429" s="28" t="s">
        <v>36</v>
      </c>
      <c r="E429" s="218" t="s">
        <v>583</v>
      </c>
      <c r="F429" s="216" t="s">
        <v>172</v>
      </c>
      <c r="G429" s="28" t="s">
        <v>243</v>
      </c>
      <c r="H429" s="314">
        <v>95000</v>
      </c>
    </row>
    <row r="430" spans="1:8" ht="25.5" x14ac:dyDescent="0.2">
      <c r="A430" s="170" t="s">
        <v>140</v>
      </c>
      <c r="C430" s="28" t="s">
        <v>35</v>
      </c>
      <c r="D430" s="28" t="s">
        <v>36</v>
      </c>
      <c r="E430" s="218" t="s">
        <v>583</v>
      </c>
      <c r="F430" s="216" t="s">
        <v>172</v>
      </c>
      <c r="G430" s="28" t="s">
        <v>67</v>
      </c>
      <c r="H430" s="314">
        <v>95000</v>
      </c>
    </row>
    <row r="431" spans="1:8" ht="14.25" x14ac:dyDescent="0.2">
      <c r="A431" s="166" t="s">
        <v>57</v>
      </c>
      <c r="C431" s="22" t="s">
        <v>35</v>
      </c>
      <c r="D431" s="22" t="s">
        <v>34</v>
      </c>
      <c r="E431" s="575"/>
      <c r="F431" s="576"/>
      <c r="G431" s="22"/>
      <c r="H431" s="23">
        <f>H432+H454+H463+H504+H494</f>
        <v>23599.279999999999</v>
      </c>
    </row>
    <row r="432" spans="1:8" ht="40.5" x14ac:dyDescent="0.2">
      <c r="A432" s="169" t="s">
        <v>187</v>
      </c>
      <c r="C432" s="27" t="s">
        <v>35</v>
      </c>
      <c r="D432" s="27" t="s">
        <v>34</v>
      </c>
      <c r="E432" s="210" t="s">
        <v>465</v>
      </c>
      <c r="F432" s="211" t="s">
        <v>72</v>
      </c>
      <c r="G432" s="27"/>
      <c r="H432" s="24">
        <f>H433+H437+H441+H445+H449</f>
        <v>1050</v>
      </c>
    </row>
    <row r="433" spans="1:8" ht="45" x14ac:dyDescent="0.2">
      <c r="A433" s="467" t="s">
        <v>575</v>
      </c>
      <c r="C433" s="27" t="s">
        <v>35</v>
      </c>
      <c r="D433" s="27" t="s">
        <v>34</v>
      </c>
      <c r="E433" s="210" t="s">
        <v>574</v>
      </c>
      <c r="F433" s="211" t="s">
        <v>72</v>
      </c>
      <c r="G433" s="27"/>
      <c r="H433" s="24">
        <f>H434</f>
        <v>0</v>
      </c>
    </row>
    <row r="434" spans="1:8" ht="15" x14ac:dyDescent="0.2">
      <c r="A434" s="467" t="s">
        <v>224</v>
      </c>
      <c r="C434" s="27" t="s">
        <v>35</v>
      </c>
      <c r="D434" s="27" t="s">
        <v>34</v>
      </c>
      <c r="E434" s="210" t="s">
        <v>574</v>
      </c>
      <c r="F434" s="211" t="s">
        <v>172</v>
      </c>
      <c r="G434" s="27"/>
      <c r="H434" s="24">
        <f>H435</f>
        <v>0</v>
      </c>
    </row>
    <row r="435" spans="1:8" ht="15" x14ac:dyDescent="0.2">
      <c r="A435" s="468" t="s">
        <v>242</v>
      </c>
      <c r="C435" s="28" t="s">
        <v>35</v>
      </c>
      <c r="D435" s="28" t="s">
        <v>34</v>
      </c>
      <c r="E435" s="218" t="s">
        <v>574</v>
      </c>
      <c r="F435" s="220" t="s">
        <v>172</v>
      </c>
      <c r="G435" s="28">
        <v>800</v>
      </c>
      <c r="H435" s="25">
        <f>H436</f>
        <v>0</v>
      </c>
    </row>
    <row r="436" spans="1:8" ht="45" x14ac:dyDescent="0.2">
      <c r="A436" s="468" t="s">
        <v>140</v>
      </c>
      <c r="C436" s="28" t="s">
        <v>35</v>
      </c>
      <c r="D436" s="28" t="s">
        <v>34</v>
      </c>
      <c r="E436" s="218" t="s">
        <v>574</v>
      </c>
      <c r="F436" s="220" t="s">
        <v>172</v>
      </c>
      <c r="G436" s="28" t="s">
        <v>67</v>
      </c>
      <c r="H436" s="25">
        <f>'ПРИЛОЖЕНИЕ № 5 (расх)'!H409</f>
        <v>0</v>
      </c>
    </row>
    <row r="437" spans="1:8" ht="15" x14ac:dyDescent="0.2">
      <c r="A437" s="467" t="s">
        <v>466</v>
      </c>
      <c r="C437" s="27" t="s">
        <v>35</v>
      </c>
      <c r="D437" s="27" t="s">
        <v>34</v>
      </c>
      <c r="E437" s="210" t="s">
        <v>467</v>
      </c>
      <c r="F437" s="211" t="s">
        <v>72</v>
      </c>
      <c r="G437" s="27"/>
      <c r="H437" s="24">
        <f>H438</f>
        <v>500</v>
      </c>
    </row>
    <row r="438" spans="1:8" ht="15" x14ac:dyDescent="0.2">
      <c r="A438" s="467" t="s">
        <v>224</v>
      </c>
      <c r="C438" s="27" t="s">
        <v>35</v>
      </c>
      <c r="D438" s="27" t="s">
        <v>34</v>
      </c>
      <c r="E438" s="210" t="s">
        <v>467</v>
      </c>
      <c r="F438" s="211" t="s">
        <v>172</v>
      </c>
      <c r="G438" s="27"/>
      <c r="H438" s="24">
        <f>H439</f>
        <v>500</v>
      </c>
    </row>
    <row r="439" spans="1:8" ht="15" x14ac:dyDescent="0.2">
      <c r="A439" s="468" t="s">
        <v>242</v>
      </c>
      <c r="C439" s="28" t="s">
        <v>35</v>
      </c>
      <c r="D439" s="28" t="s">
        <v>34</v>
      </c>
      <c r="E439" s="218" t="s">
        <v>467</v>
      </c>
      <c r="F439" s="220" t="s">
        <v>172</v>
      </c>
      <c r="G439" s="28">
        <v>800</v>
      </c>
      <c r="H439" s="25">
        <f>H440</f>
        <v>500</v>
      </c>
    </row>
    <row r="440" spans="1:8" ht="45" x14ac:dyDescent="0.2">
      <c r="A440" s="468" t="s">
        <v>140</v>
      </c>
      <c r="C440" s="28" t="s">
        <v>35</v>
      </c>
      <c r="D440" s="28" t="s">
        <v>34</v>
      </c>
      <c r="E440" s="218" t="s">
        <v>467</v>
      </c>
      <c r="F440" s="220" t="s">
        <v>172</v>
      </c>
      <c r="G440" s="28" t="s">
        <v>67</v>
      </c>
      <c r="H440" s="25">
        <f>'ПРИЛОЖЕНИЕ № 5 (расх)'!H413</f>
        <v>500</v>
      </c>
    </row>
    <row r="441" spans="1:8" ht="15" x14ac:dyDescent="0.2">
      <c r="A441" s="467" t="s">
        <v>576</v>
      </c>
      <c r="C441" s="27" t="s">
        <v>35</v>
      </c>
      <c r="D441" s="27" t="s">
        <v>34</v>
      </c>
      <c r="E441" s="210" t="s">
        <v>487</v>
      </c>
      <c r="F441" s="211" t="s">
        <v>72</v>
      </c>
      <c r="G441" s="27"/>
      <c r="H441" s="24">
        <f>H442</f>
        <v>300</v>
      </c>
    </row>
    <row r="442" spans="1:8" ht="15" x14ac:dyDescent="0.2">
      <c r="A442" s="467" t="s">
        <v>224</v>
      </c>
      <c r="C442" s="27" t="s">
        <v>35</v>
      </c>
      <c r="D442" s="27" t="s">
        <v>34</v>
      </c>
      <c r="E442" s="210" t="s">
        <v>487</v>
      </c>
      <c r="F442" s="211" t="s">
        <v>172</v>
      </c>
      <c r="G442" s="27"/>
      <c r="H442" s="24">
        <f>H443</f>
        <v>300</v>
      </c>
    </row>
    <row r="443" spans="1:8" ht="15" x14ac:dyDescent="0.2">
      <c r="A443" s="468" t="s">
        <v>242</v>
      </c>
      <c r="C443" s="28" t="s">
        <v>35</v>
      </c>
      <c r="D443" s="28" t="s">
        <v>34</v>
      </c>
      <c r="E443" s="218" t="s">
        <v>487</v>
      </c>
      <c r="F443" s="220" t="s">
        <v>172</v>
      </c>
      <c r="G443" s="28">
        <v>800</v>
      </c>
      <c r="H443" s="25">
        <f>H444</f>
        <v>300</v>
      </c>
    </row>
    <row r="444" spans="1:8" ht="45" x14ac:dyDescent="0.2">
      <c r="A444" s="468" t="s">
        <v>140</v>
      </c>
      <c r="C444" s="28" t="s">
        <v>35</v>
      </c>
      <c r="D444" s="28" t="s">
        <v>34</v>
      </c>
      <c r="E444" s="218" t="s">
        <v>487</v>
      </c>
      <c r="F444" s="220" t="s">
        <v>172</v>
      </c>
      <c r="G444" s="28" t="s">
        <v>67</v>
      </c>
      <c r="H444" s="25">
        <f>'ПРИЛОЖЕНИЕ № 5 (расх)'!H417</f>
        <v>300</v>
      </c>
    </row>
    <row r="445" spans="1:8" ht="15" x14ac:dyDescent="0.2">
      <c r="A445" s="467" t="s">
        <v>493</v>
      </c>
      <c r="C445" s="27" t="s">
        <v>35</v>
      </c>
      <c r="D445" s="27" t="s">
        <v>34</v>
      </c>
      <c r="E445" s="210" t="s">
        <v>494</v>
      </c>
      <c r="F445" s="211" t="s">
        <v>72</v>
      </c>
      <c r="G445" s="27"/>
      <c r="H445" s="24">
        <f>H446</f>
        <v>250</v>
      </c>
    </row>
    <row r="446" spans="1:8" ht="15" x14ac:dyDescent="0.2">
      <c r="A446" s="467" t="s">
        <v>224</v>
      </c>
      <c r="C446" s="27" t="s">
        <v>35</v>
      </c>
      <c r="D446" s="27" t="s">
        <v>34</v>
      </c>
      <c r="E446" s="210" t="s">
        <v>494</v>
      </c>
      <c r="F446" s="211" t="s">
        <v>172</v>
      </c>
      <c r="G446" s="27"/>
      <c r="H446" s="24">
        <f>H447</f>
        <v>250</v>
      </c>
    </row>
    <row r="447" spans="1:8" ht="15" x14ac:dyDescent="0.2">
      <c r="A447" s="468" t="s">
        <v>242</v>
      </c>
      <c r="C447" s="28" t="s">
        <v>35</v>
      </c>
      <c r="D447" s="28" t="s">
        <v>34</v>
      </c>
      <c r="E447" s="218" t="s">
        <v>494</v>
      </c>
      <c r="F447" s="220" t="s">
        <v>172</v>
      </c>
      <c r="G447" s="28">
        <v>800</v>
      </c>
      <c r="H447" s="25">
        <f>H448</f>
        <v>250</v>
      </c>
    </row>
    <row r="448" spans="1:8" ht="45" x14ac:dyDescent="0.2">
      <c r="A448" s="468" t="s">
        <v>140</v>
      </c>
      <c r="C448" s="28" t="s">
        <v>35</v>
      </c>
      <c r="D448" s="28" t="s">
        <v>34</v>
      </c>
      <c r="E448" s="218" t="s">
        <v>494</v>
      </c>
      <c r="F448" s="220" t="s">
        <v>172</v>
      </c>
      <c r="G448" s="28" t="s">
        <v>67</v>
      </c>
      <c r="H448" s="25">
        <f>'ПРИЛОЖЕНИЕ № 5 (расх)'!H421</f>
        <v>250</v>
      </c>
    </row>
    <row r="449" spans="1:8" ht="15" x14ac:dyDescent="0.2">
      <c r="A449" s="467" t="s">
        <v>495</v>
      </c>
      <c r="C449" s="27" t="s">
        <v>35</v>
      </c>
      <c r="D449" s="27" t="s">
        <v>34</v>
      </c>
      <c r="E449" s="210" t="s">
        <v>577</v>
      </c>
      <c r="F449" s="211" t="s">
        <v>72</v>
      </c>
      <c r="G449" s="27"/>
      <c r="H449" s="24">
        <f>H450</f>
        <v>0</v>
      </c>
    </row>
    <row r="450" spans="1:8" ht="15" x14ac:dyDescent="0.2">
      <c r="A450" s="467" t="s">
        <v>224</v>
      </c>
      <c r="C450" s="27" t="s">
        <v>35</v>
      </c>
      <c r="D450" s="27" t="s">
        <v>34</v>
      </c>
      <c r="E450" s="210" t="s">
        <v>577</v>
      </c>
      <c r="F450" s="211" t="s">
        <v>172</v>
      </c>
      <c r="G450" s="27"/>
      <c r="H450" s="24">
        <f>H451</f>
        <v>0</v>
      </c>
    </row>
    <row r="451" spans="1:8" ht="15" x14ac:dyDescent="0.2">
      <c r="A451" s="468" t="s">
        <v>242</v>
      </c>
      <c r="C451" s="28" t="s">
        <v>35</v>
      </c>
      <c r="D451" s="28" t="s">
        <v>34</v>
      </c>
      <c r="E451" s="218" t="s">
        <v>577</v>
      </c>
      <c r="F451" s="220" t="s">
        <v>172</v>
      </c>
      <c r="G451" s="28">
        <v>800</v>
      </c>
      <c r="H451" s="25">
        <f>H452</f>
        <v>0</v>
      </c>
    </row>
    <row r="452" spans="1:8" ht="45" x14ac:dyDescent="0.2">
      <c r="A452" s="468" t="s">
        <v>140</v>
      </c>
      <c r="C452" s="28" t="s">
        <v>35</v>
      </c>
      <c r="D452" s="28" t="s">
        <v>34</v>
      </c>
      <c r="E452" s="218" t="s">
        <v>577</v>
      </c>
      <c r="F452" s="220" t="s">
        <v>172</v>
      </c>
      <c r="G452" s="28" t="s">
        <v>67</v>
      </c>
      <c r="H452" s="25">
        <f>H453</f>
        <v>0</v>
      </c>
    </row>
    <row r="453" spans="1:8" ht="45" x14ac:dyDescent="0.2">
      <c r="A453" s="468" t="s">
        <v>140</v>
      </c>
      <c r="C453" s="28" t="s">
        <v>35</v>
      </c>
      <c r="D453" s="28" t="s">
        <v>34</v>
      </c>
      <c r="E453" s="218" t="s">
        <v>494</v>
      </c>
      <c r="F453" s="220" t="s">
        <v>172</v>
      </c>
      <c r="G453" s="28" t="s">
        <v>67</v>
      </c>
      <c r="H453" s="25">
        <f>'ПРИЛОЖЕНИЕ № 5 (расх)'!H425</f>
        <v>0</v>
      </c>
    </row>
    <row r="454" spans="1:8" ht="40.5" x14ac:dyDescent="0.2">
      <c r="A454" s="155" t="s">
        <v>460</v>
      </c>
      <c r="C454" s="27" t="s">
        <v>35</v>
      </c>
      <c r="D454" s="27" t="s">
        <v>34</v>
      </c>
      <c r="E454" s="210" t="s">
        <v>384</v>
      </c>
      <c r="F454" s="211" t="s">
        <v>72</v>
      </c>
      <c r="G454" s="56"/>
      <c r="H454" s="315">
        <f>H455+H460</f>
        <v>1267.58</v>
      </c>
    </row>
    <row r="455" spans="1:8" ht="13.5" x14ac:dyDescent="0.2">
      <c r="A455" s="169" t="s">
        <v>231</v>
      </c>
      <c r="C455" s="47" t="s">
        <v>35</v>
      </c>
      <c r="D455" s="47" t="s">
        <v>34</v>
      </c>
      <c r="E455" s="210" t="s">
        <v>384</v>
      </c>
      <c r="F455" s="211" t="s">
        <v>168</v>
      </c>
      <c r="G455" s="48"/>
      <c r="H455" s="315">
        <f>H458+H456</f>
        <v>601.25</v>
      </c>
    </row>
    <row r="456" spans="1:8" ht="12.75" x14ac:dyDescent="0.2">
      <c r="A456" s="416" t="s">
        <v>238</v>
      </c>
      <c r="C456" s="48" t="s">
        <v>35</v>
      </c>
      <c r="D456" s="48" t="s">
        <v>34</v>
      </c>
      <c r="E456" s="218" t="s">
        <v>384</v>
      </c>
      <c r="F456" s="220" t="s">
        <v>168</v>
      </c>
      <c r="G456" s="48" t="s">
        <v>239</v>
      </c>
      <c r="H456" s="317">
        <f>H457</f>
        <v>310.45999999999998</v>
      </c>
    </row>
    <row r="457" spans="1:8" ht="25.5" x14ac:dyDescent="0.2">
      <c r="A457" s="170" t="s">
        <v>90</v>
      </c>
      <c r="C457" s="48" t="s">
        <v>35</v>
      </c>
      <c r="D457" s="48" t="s">
        <v>34</v>
      </c>
      <c r="E457" s="218" t="s">
        <v>384</v>
      </c>
      <c r="F457" s="220" t="s">
        <v>168</v>
      </c>
      <c r="G457" s="48" t="s">
        <v>91</v>
      </c>
      <c r="H457" s="317">
        <f>'ПРИЛОЖЕНИЕ № 5 (расх)'!H429</f>
        <v>310.45999999999998</v>
      </c>
    </row>
    <row r="458" spans="1:8" ht="12.75" x14ac:dyDescent="0.2">
      <c r="A458" s="413" t="s">
        <v>242</v>
      </c>
      <c r="C458" s="48" t="s">
        <v>35</v>
      </c>
      <c r="D458" s="48" t="s">
        <v>34</v>
      </c>
      <c r="E458" s="218" t="s">
        <v>384</v>
      </c>
      <c r="F458" s="220" t="s">
        <v>168</v>
      </c>
      <c r="G458" s="48" t="s">
        <v>243</v>
      </c>
      <c r="H458" s="317">
        <f>H459</f>
        <v>290.79000000000002</v>
      </c>
    </row>
    <row r="459" spans="1:8" ht="25.5" x14ac:dyDescent="0.2">
      <c r="A459" s="170" t="s">
        <v>140</v>
      </c>
      <c r="C459" s="48" t="s">
        <v>35</v>
      </c>
      <c r="D459" s="48" t="s">
        <v>34</v>
      </c>
      <c r="E459" s="218" t="s">
        <v>384</v>
      </c>
      <c r="F459" s="220" t="s">
        <v>168</v>
      </c>
      <c r="G459" s="48" t="s">
        <v>67</v>
      </c>
      <c r="H459" s="317">
        <f>'ПРИЛОЖЕНИЕ № 5 (расх)'!H431</f>
        <v>290.79000000000002</v>
      </c>
    </row>
    <row r="460" spans="1:8" ht="13.5" x14ac:dyDescent="0.2">
      <c r="A460" s="169" t="s">
        <v>451</v>
      </c>
      <c r="C460" s="47" t="s">
        <v>35</v>
      </c>
      <c r="D460" s="47" t="s">
        <v>34</v>
      </c>
      <c r="E460" s="210" t="s">
        <v>384</v>
      </c>
      <c r="F460" s="211" t="s">
        <v>172</v>
      </c>
      <c r="G460" s="47"/>
      <c r="H460" s="315">
        <f>H461</f>
        <v>666.33</v>
      </c>
    </row>
    <row r="461" spans="1:8" ht="12.75" x14ac:dyDescent="0.2">
      <c r="A461" s="416" t="s">
        <v>238</v>
      </c>
      <c r="C461" s="48" t="s">
        <v>35</v>
      </c>
      <c r="D461" s="48" t="s">
        <v>34</v>
      </c>
      <c r="E461" s="218" t="s">
        <v>384</v>
      </c>
      <c r="F461" s="220" t="s">
        <v>172</v>
      </c>
      <c r="G461" s="48" t="s">
        <v>239</v>
      </c>
      <c r="H461" s="317">
        <f>H462</f>
        <v>666.33</v>
      </c>
    </row>
    <row r="462" spans="1:8" ht="25.5" x14ac:dyDescent="0.2">
      <c r="A462" s="170" t="s">
        <v>90</v>
      </c>
      <c r="C462" s="48" t="s">
        <v>35</v>
      </c>
      <c r="D462" s="48" t="s">
        <v>34</v>
      </c>
      <c r="E462" s="218" t="s">
        <v>384</v>
      </c>
      <c r="F462" s="220" t="s">
        <v>172</v>
      </c>
      <c r="G462" s="48" t="s">
        <v>91</v>
      </c>
      <c r="H462" s="317">
        <f>'ПРИЛОЖЕНИЕ № 5 (расх)'!H434</f>
        <v>666.33</v>
      </c>
    </row>
    <row r="463" spans="1:8" ht="40.5" x14ac:dyDescent="0.2">
      <c r="A463" s="155" t="s">
        <v>460</v>
      </c>
      <c r="C463" s="27" t="s">
        <v>35</v>
      </c>
      <c r="D463" s="27" t="s">
        <v>34</v>
      </c>
      <c r="E463" s="210" t="s">
        <v>175</v>
      </c>
      <c r="F463" s="211" t="s">
        <v>72</v>
      </c>
      <c r="G463" s="27"/>
      <c r="H463" s="24">
        <f>H464+H469+H480+H487+H475</f>
        <v>10146.34</v>
      </c>
    </row>
    <row r="464" spans="1:8" ht="27" x14ac:dyDescent="0.2">
      <c r="A464" s="169" t="s">
        <v>489</v>
      </c>
      <c r="C464" s="27" t="s">
        <v>35</v>
      </c>
      <c r="D464" s="27" t="s">
        <v>34</v>
      </c>
      <c r="E464" s="213" t="s">
        <v>365</v>
      </c>
      <c r="F464" s="214" t="s">
        <v>72</v>
      </c>
      <c r="G464" s="27"/>
      <c r="H464" s="312">
        <f>H465</f>
        <v>0</v>
      </c>
    </row>
    <row r="465" spans="1:8" ht="13.5" x14ac:dyDescent="0.2">
      <c r="A465" s="155" t="s">
        <v>584</v>
      </c>
      <c r="C465" s="27" t="s">
        <v>35</v>
      </c>
      <c r="D465" s="27" t="s">
        <v>34</v>
      </c>
      <c r="E465" s="213" t="s">
        <v>365</v>
      </c>
      <c r="F465" s="214" t="s">
        <v>72</v>
      </c>
      <c r="G465" s="27"/>
      <c r="H465" s="312">
        <f>H466</f>
        <v>0</v>
      </c>
    </row>
    <row r="466" spans="1:8" ht="13.5" x14ac:dyDescent="0.2">
      <c r="A466" s="224" t="s">
        <v>224</v>
      </c>
      <c r="C466" s="27" t="s">
        <v>35</v>
      </c>
      <c r="D466" s="27" t="s">
        <v>34</v>
      </c>
      <c r="E466" s="213" t="s">
        <v>365</v>
      </c>
      <c r="F466" s="214" t="s">
        <v>172</v>
      </c>
      <c r="G466" s="27"/>
      <c r="H466" s="312">
        <f>H467</f>
        <v>0</v>
      </c>
    </row>
    <row r="467" spans="1:8" ht="12.75" x14ac:dyDescent="0.2">
      <c r="A467" s="458" t="s">
        <v>238</v>
      </c>
      <c r="C467" s="28" t="s">
        <v>35</v>
      </c>
      <c r="D467" s="28" t="s">
        <v>34</v>
      </c>
      <c r="E467" s="215" t="s">
        <v>365</v>
      </c>
      <c r="F467" s="216" t="s">
        <v>172</v>
      </c>
      <c r="G467" s="28" t="s">
        <v>239</v>
      </c>
      <c r="H467" s="314">
        <f>H468</f>
        <v>0</v>
      </c>
    </row>
    <row r="468" spans="1:8" ht="25.5" x14ac:dyDescent="0.2">
      <c r="A468" s="170" t="s">
        <v>90</v>
      </c>
      <c r="C468" s="28" t="s">
        <v>35</v>
      </c>
      <c r="D468" s="28" t="s">
        <v>34</v>
      </c>
      <c r="E468" s="215" t="s">
        <v>365</v>
      </c>
      <c r="F468" s="216" t="s">
        <v>172</v>
      </c>
      <c r="G468" s="28" t="s">
        <v>91</v>
      </c>
      <c r="H468" s="314">
        <f>'ПРИЛОЖЕНИЕ № 5 (расх)'!H439</f>
        <v>0</v>
      </c>
    </row>
    <row r="469" spans="1:8" ht="13.5" x14ac:dyDescent="0.2">
      <c r="A469" s="169" t="s">
        <v>490</v>
      </c>
      <c r="C469" s="27" t="s">
        <v>35</v>
      </c>
      <c r="D469" s="27" t="s">
        <v>34</v>
      </c>
      <c r="E469" s="213" t="s">
        <v>366</v>
      </c>
      <c r="F469" s="214" t="s">
        <v>72</v>
      </c>
      <c r="G469" s="27"/>
      <c r="H469" s="312">
        <f>H470</f>
        <v>2424.92</v>
      </c>
    </row>
    <row r="470" spans="1:8" ht="13.5" x14ac:dyDescent="0.2">
      <c r="A470" s="169" t="s">
        <v>224</v>
      </c>
      <c r="C470" s="27" t="s">
        <v>35</v>
      </c>
      <c r="D470" s="27" t="s">
        <v>34</v>
      </c>
      <c r="E470" s="213" t="s">
        <v>366</v>
      </c>
      <c r="F470" s="214" t="s">
        <v>172</v>
      </c>
      <c r="G470" s="27"/>
      <c r="H470" s="312">
        <f>H472+H474</f>
        <v>2424.92</v>
      </c>
    </row>
    <row r="471" spans="1:8" ht="12.75" x14ac:dyDescent="0.2">
      <c r="A471" s="458" t="s">
        <v>238</v>
      </c>
      <c r="C471" s="28" t="s">
        <v>35</v>
      </c>
      <c r="D471" s="28" t="s">
        <v>34</v>
      </c>
      <c r="E471" s="215" t="s">
        <v>366</v>
      </c>
      <c r="F471" s="216" t="s">
        <v>172</v>
      </c>
      <c r="G471" s="28" t="s">
        <v>239</v>
      </c>
      <c r="H471" s="314">
        <f>H472</f>
        <v>1924.92</v>
      </c>
    </row>
    <row r="472" spans="1:8" ht="25.5" x14ac:dyDescent="0.2">
      <c r="A472" s="170" t="s">
        <v>90</v>
      </c>
      <c r="C472" s="28" t="s">
        <v>35</v>
      </c>
      <c r="D472" s="28" t="s">
        <v>34</v>
      </c>
      <c r="E472" s="215" t="s">
        <v>366</v>
      </c>
      <c r="F472" s="216" t="s">
        <v>172</v>
      </c>
      <c r="G472" s="28" t="s">
        <v>91</v>
      </c>
      <c r="H472" s="314">
        <f>'ПРИЛОЖЕНИЕ № 5 (расх)'!H443</f>
        <v>1924.92</v>
      </c>
    </row>
    <row r="473" spans="1:8" ht="12.75" x14ac:dyDescent="0.2">
      <c r="A473" s="413" t="s">
        <v>242</v>
      </c>
      <c r="C473" s="28" t="s">
        <v>35</v>
      </c>
      <c r="D473" s="28" t="s">
        <v>34</v>
      </c>
      <c r="E473" s="215" t="s">
        <v>366</v>
      </c>
      <c r="F473" s="216" t="s">
        <v>172</v>
      </c>
      <c r="G473" s="28" t="s">
        <v>243</v>
      </c>
      <c r="H473" s="314">
        <f>H474</f>
        <v>500</v>
      </c>
    </row>
    <row r="474" spans="1:8" ht="25.5" x14ac:dyDescent="0.2">
      <c r="A474" s="170" t="s">
        <v>140</v>
      </c>
      <c r="C474" s="28" t="s">
        <v>35</v>
      </c>
      <c r="D474" s="28" t="s">
        <v>34</v>
      </c>
      <c r="E474" s="215" t="s">
        <v>366</v>
      </c>
      <c r="F474" s="216" t="s">
        <v>172</v>
      </c>
      <c r="G474" s="28" t="s">
        <v>67</v>
      </c>
      <c r="H474" s="314">
        <f>'ПРИЛОЖЕНИЕ № 5 (расх)'!H445</f>
        <v>500</v>
      </c>
    </row>
    <row r="475" spans="1:8" ht="27" x14ac:dyDescent="0.2">
      <c r="A475" s="169" t="s">
        <v>625</v>
      </c>
      <c r="C475" s="27" t="s">
        <v>35</v>
      </c>
      <c r="D475" s="27" t="s">
        <v>34</v>
      </c>
      <c r="E475" s="213" t="s">
        <v>692</v>
      </c>
      <c r="F475" s="214" t="s">
        <v>72</v>
      </c>
      <c r="G475" s="27"/>
      <c r="H475" s="312">
        <f>H476</f>
        <v>301.56</v>
      </c>
    </row>
    <row r="476" spans="1:8" ht="13.5" x14ac:dyDescent="0.2">
      <c r="A476" s="169" t="s">
        <v>224</v>
      </c>
      <c r="C476" s="27" t="s">
        <v>35</v>
      </c>
      <c r="D476" s="27" t="s">
        <v>34</v>
      </c>
      <c r="E476" s="213" t="s">
        <v>692</v>
      </c>
      <c r="F476" s="214" t="s">
        <v>172</v>
      </c>
      <c r="G476" s="27"/>
      <c r="H476" s="312">
        <f>H477</f>
        <v>301.56</v>
      </c>
    </row>
    <row r="477" spans="1:8" ht="25.5" x14ac:dyDescent="0.2">
      <c r="A477" s="170" t="s">
        <v>625</v>
      </c>
      <c r="C477" s="28" t="s">
        <v>35</v>
      </c>
      <c r="D477" s="28" t="s">
        <v>34</v>
      </c>
      <c r="E477" s="215" t="s">
        <v>692</v>
      </c>
      <c r="F477" s="216" t="s">
        <v>172</v>
      </c>
      <c r="G477" s="28"/>
      <c r="H477" s="314">
        <f>H478</f>
        <v>301.56</v>
      </c>
    </row>
    <row r="478" spans="1:8" ht="12.75" x14ac:dyDescent="0.2">
      <c r="A478" s="413" t="s">
        <v>242</v>
      </c>
      <c r="C478" s="28" t="s">
        <v>35</v>
      </c>
      <c r="D478" s="28" t="s">
        <v>34</v>
      </c>
      <c r="E478" s="215" t="s">
        <v>692</v>
      </c>
      <c r="F478" s="216" t="s">
        <v>172</v>
      </c>
      <c r="G478" s="28" t="s">
        <v>243</v>
      </c>
      <c r="H478" s="314">
        <f>H479</f>
        <v>301.56</v>
      </c>
    </row>
    <row r="479" spans="1:8" ht="25.5" x14ac:dyDescent="0.2">
      <c r="A479" s="170" t="s">
        <v>140</v>
      </c>
      <c r="C479" s="28" t="s">
        <v>35</v>
      </c>
      <c r="D479" s="28" t="s">
        <v>34</v>
      </c>
      <c r="E479" s="215" t="s">
        <v>692</v>
      </c>
      <c r="F479" s="216" t="s">
        <v>172</v>
      </c>
      <c r="G479" s="28" t="s">
        <v>67</v>
      </c>
      <c r="H479" s="314">
        <f>('[1]701'!$G$438/1000)</f>
        <v>301.56</v>
      </c>
    </row>
    <row r="480" spans="1:8" ht="13.5" x14ac:dyDescent="0.2">
      <c r="A480" s="169" t="s">
        <v>254</v>
      </c>
      <c r="C480" s="27" t="s">
        <v>35</v>
      </c>
      <c r="D480" s="27" t="s">
        <v>34</v>
      </c>
      <c r="E480" s="213" t="s">
        <v>585</v>
      </c>
      <c r="F480" s="214" t="s">
        <v>72</v>
      </c>
      <c r="G480" s="27"/>
      <c r="H480" s="312">
        <f>H484+H482</f>
        <v>968.4</v>
      </c>
    </row>
    <row r="481" spans="1:8" ht="13.5" x14ac:dyDescent="0.2">
      <c r="A481" s="169" t="s">
        <v>729</v>
      </c>
      <c r="C481" s="27" t="s">
        <v>35</v>
      </c>
      <c r="D481" s="27" t="s">
        <v>34</v>
      </c>
      <c r="E481" s="213" t="s">
        <v>585</v>
      </c>
      <c r="F481" s="214" t="s">
        <v>172</v>
      </c>
      <c r="G481" s="27"/>
      <c r="H481" s="312">
        <f>H482</f>
        <v>165</v>
      </c>
    </row>
    <row r="482" spans="1:8" ht="12.75" x14ac:dyDescent="0.2">
      <c r="A482" s="458" t="s">
        <v>238</v>
      </c>
      <c r="C482" s="28" t="s">
        <v>35</v>
      </c>
      <c r="D482" s="28" t="s">
        <v>34</v>
      </c>
      <c r="E482" s="215" t="s">
        <v>585</v>
      </c>
      <c r="F482" s="216" t="s">
        <v>172</v>
      </c>
      <c r="G482" s="28" t="s">
        <v>239</v>
      </c>
      <c r="H482" s="314">
        <f>H483</f>
        <v>165</v>
      </c>
    </row>
    <row r="483" spans="1:8" ht="25.5" x14ac:dyDescent="0.2">
      <c r="A483" s="170" t="s">
        <v>90</v>
      </c>
      <c r="C483" s="28" t="s">
        <v>35</v>
      </c>
      <c r="D483" s="28" t="s">
        <v>34</v>
      </c>
      <c r="E483" s="215" t="s">
        <v>585</v>
      </c>
      <c r="F483" s="216" t="s">
        <v>172</v>
      </c>
      <c r="G483" s="28" t="s">
        <v>91</v>
      </c>
      <c r="H483" s="314">
        <f>'ПРИЛОЖЕНИЕ № 5 (расх)'!H454</f>
        <v>165</v>
      </c>
    </row>
    <row r="484" spans="1:8" ht="40.5" x14ac:dyDescent="0.2">
      <c r="A484" s="169" t="s">
        <v>521</v>
      </c>
      <c r="C484" s="27" t="s">
        <v>35</v>
      </c>
      <c r="D484" s="27" t="s">
        <v>34</v>
      </c>
      <c r="E484" s="213" t="s">
        <v>585</v>
      </c>
      <c r="F484" s="214" t="s">
        <v>522</v>
      </c>
      <c r="G484" s="27"/>
      <c r="H484" s="312">
        <f>H485</f>
        <v>803.4</v>
      </c>
    </row>
    <row r="485" spans="1:8" ht="12.75" x14ac:dyDescent="0.2">
      <c r="A485" s="458" t="s">
        <v>238</v>
      </c>
      <c r="C485" s="28" t="s">
        <v>35</v>
      </c>
      <c r="D485" s="28" t="s">
        <v>34</v>
      </c>
      <c r="E485" s="215" t="s">
        <v>585</v>
      </c>
      <c r="F485" s="216" t="s">
        <v>522</v>
      </c>
      <c r="G485" s="28" t="s">
        <v>239</v>
      </c>
      <c r="H485" s="314">
        <f>H486</f>
        <v>803.4</v>
      </c>
    </row>
    <row r="486" spans="1:8" ht="25.5" x14ac:dyDescent="0.2">
      <c r="A486" s="170" t="s">
        <v>90</v>
      </c>
      <c r="C486" s="28" t="s">
        <v>35</v>
      </c>
      <c r="D486" s="28" t="s">
        <v>34</v>
      </c>
      <c r="E486" s="215" t="s">
        <v>585</v>
      </c>
      <c r="F486" s="216" t="s">
        <v>522</v>
      </c>
      <c r="G486" s="28" t="s">
        <v>91</v>
      </c>
      <c r="H486" s="314">
        <f>'ПРИЛОЖЕНИЕ № 5 (расх)'!H457</f>
        <v>803.4</v>
      </c>
    </row>
    <row r="487" spans="1:8" ht="13.5" x14ac:dyDescent="0.2">
      <c r="A487" s="169" t="s">
        <v>492</v>
      </c>
      <c r="C487" s="27" t="s">
        <v>35</v>
      </c>
      <c r="D487" s="27" t="s">
        <v>34</v>
      </c>
      <c r="E487" s="213" t="s">
        <v>491</v>
      </c>
      <c r="F487" s="214" t="s">
        <v>72</v>
      </c>
      <c r="G487" s="27"/>
      <c r="H487" s="312">
        <f>H488+H491</f>
        <v>6451.46</v>
      </c>
    </row>
    <row r="488" spans="1:8" ht="13.5" x14ac:dyDescent="0.2">
      <c r="A488" s="169" t="s">
        <v>224</v>
      </c>
      <c r="C488" s="27" t="s">
        <v>35</v>
      </c>
      <c r="D488" s="27" t="s">
        <v>34</v>
      </c>
      <c r="E488" s="213" t="s">
        <v>491</v>
      </c>
      <c r="F488" s="214" t="s">
        <v>172</v>
      </c>
      <c r="G488" s="27"/>
      <c r="H488" s="312">
        <f>H489</f>
        <v>3078.56</v>
      </c>
    </row>
    <row r="489" spans="1:8" ht="12.75" x14ac:dyDescent="0.2">
      <c r="A489" s="413" t="s">
        <v>242</v>
      </c>
      <c r="C489" s="28" t="s">
        <v>35</v>
      </c>
      <c r="D489" s="28" t="s">
        <v>34</v>
      </c>
      <c r="E489" s="215" t="s">
        <v>491</v>
      </c>
      <c r="F489" s="216" t="s">
        <v>72</v>
      </c>
      <c r="G489" s="28" t="s">
        <v>239</v>
      </c>
      <c r="H489" s="314">
        <f>H490</f>
        <v>3078.56</v>
      </c>
    </row>
    <row r="490" spans="1:8" ht="25.5" x14ac:dyDescent="0.2">
      <c r="A490" s="170" t="s">
        <v>140</v>
      </c>
      <c r="C490" s="28" t="s">
        <v>35</v>
      </c>
      <c r="D490" s="28" t="s">
        <v>34</v>
      </c>
      <c r="E490" s="215" t="s">
        <v>491</v>
      </c>
      <c r="F490" s="216" t="s">
        <v>72</v>
      </c>
      <c r="G490" s="28" t="s">
        <v>91</v>
      </c>
      <c r="H490" s="314">
        <f>'ПРИЛОЖЕНИЕ № 5 (расх)'!H461</f>
        <v>3078.56</v>
      </c>
    </row>
    <row r="491" spans="1:8" ht="27" x14ac:dyDescent="0.25">
      <c r="A491" s="169" t="s">
        <v>694</v>
      </c>
      <c r="B491" s="462"/>
      <c r="C491" s="27" t="s">
        <v>35</v>
      </c>
      <c r="D491" s="27" t="s">
        <v>34</v>
      </c>
      <c r="E491" s="213" t="s">
        <v>491</v>
      </c>
      <c r="F491" s="214" t="s">
        <v>693</v>
      </c>
      <c r="G491" s="27"/>
      <c r="H491" s="312">
        <f>H492</f>
        <v>3372.9</v>
      </c>
    </row>
    <row r="492" spans="1:8" ht="12.75" x14ac:dyDescent="0.2">
      <c r="A492" s="170" t="s">
        <v>242</v>
      </c>
      <c r="C492" s="28" t="s">
        <v>35</v>
      </c>
      <c r="D492" s="28" t="s">
        <v>34</v>
      </c>
      <c r="E492" s="215" t="s">
        <v>491</v>
      </c>
      <c r="F492" s="216" t="s">
        <v>693</v>
      </c>
      <c r="G492" s="28" t="s">
        <v>243</v>
      </c>
      <c r="H492" s="314">
        <f>H493</f>
        <v>3372.9</v>
      </c>
    </row>
    <row r="493" spans="1:8" ht="25.5" x14ac:dyDescent="0.2">
      <c r="A493" s="170" t="s">
        <v>140</v>
      </c>
      <c r="C493" s="28" t="s">
        <v>35</v>
      </c>
      <c r="D493" s="28" t="s">
        <v>34</v>
      </c>
      <c r="E493" s="215" t="s">
        <v>491</v>
      </c>
      <c r="F493" s="216" t="s">
        <v>693</v>
      </c>
      <c r="G493" s="28" t="s">
        <v>67</v>
      </c>
      <c r="H493" s="314">
        <f>'ПРИЛОЖЕНИЕ № 5 (расх)'!H464</f>
        <v>3372.9</v>
      </c>
    </row>
    <row r="494" spans="1:8" ht="27" x14ac:dyDescent="0.2">
      <c r="A494" s="169" t="s">
        <v>659</v>
      </c>
      <c r="C494" s="27" t="s">
        <v>35</v>
      </c>
      <c r="D494" s="27" t="s">
        <v>34</v>
      </c>
      <c r="E494" s="213" t="s">
        <v>658</v>
      </c>
      <c r="F494" s="214" t="s">
        <v>72</v>
      </c>
      <c r="G494" s="27"/>
      <c r="H494" s="312">
        <f>H495+H501+H498</f>
        <v>11135.36</v>
      </c>
    </row>
    <row r="495" spans="1:8" ht="13.5" x14ac:dyDescent="0.2">
      <c r="A495" s="169" t="s">
        <v>657</v>
      </c>
      <c r="C495" s="27" t="s">
        <v>35</v>
      </c>
      <c r="D495" s="27" t="s">
        <v>34</v>
      </c>
      <c r="E495" s="213" t="s">
        <v>660</v>
      </c>
      <c r="F495" s="214" t="s">
        <v>72</v>
      </c>
      <c r="G495" s="27"/>
      <c r="H495" s="312">
        <f>H496</f>
        <v>19.96</v>
      </c>
    </row>
    <row r="496" spans="1:8" ht="13.5" x14ac:dyDescent="0.2">
      <c r="A496" s="458" t="s">
        <v>238</v>
      </c>
      <c r="C496" s="28" t="s">
        <v>35</v>
      </c>
      <c r="D496" s="28" t="s">
        <v>34</v>
      </c>
      <c r="E496" s="215" t="s">
        <v>660</v>
      </c>
      <c r="F496" s="216" t="s">
        <v>172</v>
      </c>
      <c r="G496" s="27"/>
      <c r="H496" s="314">
        <f>H497</f>
        <v>19.96</v>
      </c>
    </row>
    <row r="497" spans="1:8" ht="25.5" x14ac:dyDescent="0.2">
      <c r="A497" s="170" t="s">
        <v>90</v>
      </c>
      <c r="C497" s="28" t="s">
        <v>35</v>
      </c>
      <c r="D497" s="28" t="s">
        <v>34</v>
      </c>
      <c r="E497" s="215" t="s">
        <v>660</v>
      </c>
      <c r="F497" s="216" t="s">
        <v>172</v>
      </c>
      <c r="G497" s="27"/>
      <c r="H497" s="314">
        <f>'ПРИЛОЖЕНИЕ № 5 (расх)'!H468</f>
        <v>19.96</v>
      </c>
    </row>
    <row r="498" spans="1:8" ht="27" x14ac:dyDescent="0.25">
      <c r="A498" s="169" t="s">
        <v>695</v>
      </c>
      <c r="B498" s="462"/>
      <c r="C498" s="27" t="s">
        <v>35</v>
      </c>
      <c r="D498" s="27" t="s">
        <v>34</v>
      </c>
      <c r="E498" s="213" t="s">
        <v>696</v>
      </c>
      <c r="F498" s="214" t="s">
        <v>693</v>
      </c>
      <c r="G498" s="27"/>
      <c r="H498" s="312">
        <f>H499</f>
        <v>7831.4</v>
      </c>
    </row>
    <row r="499" spans="1:8" ht="12.75" x14ac:dyDescent="0.2">
      <c r="A499" s="170" t="s">
        <v>238</v>
      </c>
      <c r="C499" s="28" t="s">
        <v>35</v>
      </c>
      <c r="D499" s="28" t="s">
        <v>34</v>
      </c>
      <c r="E499" s="215" t="s">
        <v>696</v>
      </c>
      <c r="F499" s="216" t="s">
        <v>693</v>
      </c>
      <c r="G499" s="28" t="s">
        <v>239</v>
      </c>
      <c r="H499" s="314">
        <f>H500</f>
        <v>7831.4</v>
      </c>
    </row>
    <row r="500" spans="1:8" ht="25.5" x14ac:dyDescent="0.2">
      <c r="A500" s="170" t="s">
        <v>90</v>
      </c>
      <c r="C500" s="28" t="s">
        <v>35</v>
      </c>
      <c r="D500" s="28" t="s">
        <v>34</v>
      </c>
      <c r="E500" s="215" t="s">
        <v>696</v>
      </c>
      <c r="F500" s="216" t="s">
        <v>693</v>
      </c>
      <c r="G500" s="28" t="s">
        <v>91</v>
      </c>
      <c r="H500" s="314">
        <f>'ПРИЛОЖЕНИЕ № 5 (расх)'!H471</f>
        <v>7831.4</v>
      </c>
    </row>
    <row r="501" spans="1:8" ht="27" x14ac:dyDescent="0.25">
      <c r="A501" s="169" t="s">
        <v>626</v>
      </c>
      <c r="B501" s="462"/>
      <c r="C501" s="27" t="s">
        <v>35</v>
      </c>
      <c r="D501" s="27" t="s">
        <v>34</v>
      </c>
      <c r="E501" s="213" t="s">
        <v>655</v>
      </c>
      <c r="F501" s="214" t="s">
        <v>656</v>
      </c>
      <c r="G501" s="27"/>
      <c r="H501" s="312">
        <f>H502</f>
        <v>3284</v>
      </c>
    </row>
    <row r="502" spans="1:8" ht="12.75" x14ac:dyDescent="0.2">
      <c r="A502" s="458" t="s">
        <v>238</v>
      </c>
      <c r="C502" s="28" t="s">
        <v>35</v>
      </c>
      <c r="D502" s="28" t="s">
        <v>34</v>
      </c>
      <c r="E502" s="215" t="s">
        <v>655</v>
      </c>
      <c r="F502" s="216" t="s">
        <v>656</v>
      </c>
      <c r="G502" s="28" t="s">
        <v>239</v>
      </c>
      <c r="H502" s="314">
        <f>H503</f>
        <v>3284</v>
      </c>
    </row>
    <row r="503" spans="1:8" ht="25.5" x14ac:dyDescent="0.2">
      <c r="A503" s="170" t="s">
        <v>90</v>
      </c>
      <c r="C503" s="28" t="s">
        <v>35</v>
      </c>
      <c r="D503" s="28" t="s">
        <v>34</v>
      </c>
      <c r="E503" s="215" t="s">
        <v>655</v>
      </c>
      <c r="F503" s="216" t="s">
        <v>656</v>
      </c>
      <c r="G503" s="28" t="s">
        <v>91</v>
      </c>
      <c r="H503" s="314">
        <f>'ПРИЛОЖЕНИЕ № 5 (расх)'!H474</f>
        <v>3284</v>
      </c>
    </row>
    <row r="504" spans="1:8" ht="13.5" x14ac:dyDescent="0.2">
      <c r="A504" s="169" t="s">
        <v>225</v>
      </c>
      <c r="C504" s="27" t="s">
        <v>35</v>
      </c>
      <c r="D504" s="27" t="s">
        <v>34</v>
      </c>
      <c r="E504" s="213" t="s">
        <v>221</v>
      </c>
      <c r="F504" s="214" t="s">
        <v>72</v>
      </c>
      <c r="G504" s="27"/>
      <c r="H504" s="312">
        <f>H505</f>
        <v>0</v>
      </c>
    </row>
    <row r="505" spans="1:8" ht="13.5" x14ac:dyDescent="0.2">
      <c r="A505" s="169" t="s">
        <v>251</v>
      </c>
      <c r="C505" s="27" t="s">
        <v>35</v>
      </c>
      <c r="D505" s="27" t="s">
        <v>34</v>
      </c>
      <c r="E505" s="213" t="s">
        <v>252</v>
      </c>
      <c r="F505" s="214" t="s">
        <v>72</v>
      </c>
      <c r="G505" s="27"/>
      <c r="H505" s="312">
        <f>H506</f>
        <v>0</v>
      </c>
    </row>
    <row r="506" spans="1:8" ht="12.75" x14ac:dyDescent="0.2">
      <c r="A506" s="413" t="s">
        <v>250</v>
      </c>
      <c r="C506" s="28" t="s">
        <v>35</v>
      </c>
      <c r="D506" s="28" t="s">
        <v>34</v>
      </c>
      <c r="E506" s="215" t="s">
        <v>253</v>
      </c>
      <c r="F506" s="216" t="s">
        <v>72</v>
      </c>
      <c r="G506" s="28"/>
      <c r="H506" s="314">
        <f>H507</f>
        <v>0</v>
      </c>
    </row>
    <row r="507" spans="1:8" ht="12.75" x14ac:dyDescent="0.2">
      <c r="A507" s="170" t="s">
        <v>228</v>
      </c>
      <c r="C507" s="28" t="s">
        <v>35</v>
      </c>
      <c r="D507" s="28" t="s">
        <v>34</v>
      </c>
      <c r="E507" s="215" t="s">
        <v>253</v>
      </c>
      <c r="F507" s="216" t="s">
        <v>214</v>
      </c>
      <c r="G507" s="28"/>
      <c r="H507" s="314">
        <f>H508+H510</f>
        <v>0</v>
      </c>
    </row>
    <row r="508" spans="1:8" ht="12.75" x14ac:dyDescent="0.2">
      <c r="A508" s="411" t="s">
        <v>238</v>
      </c>
      <c r="C508" s="28" t="s">
        <v>35</v>
      </c>
      <c r="D508" s="28" t="s">
        <v>34</v>
      </c>
      <c r="E508" s="215" t="s">
        <v>253</v>
      </c>
      <c r="F508" s="216" t="s">
        <v>214</v>
      </c>
      <c r="G508" s="28" t="s">
        <v>239</v>
      </c>
      <c r="H508" s="314">
        <f>H509</f>
        <v>0</v>
      </c>
    </row>
    <row r="509" spans="1:8" ht="12.75" x14ac:dyDescent="0.2">
      <c r="A509" s="416" t="s">
        <v>90</v>
      </c>
      <c r="C509" s="28" t="s">
        <v>35</v>
      </c>
      <c r="D509" s="28" t="s">
        <v>34</v>
      </c>
      <c r="E509" s="215" t="s">
        <v>253</v>
      </c>
      <c r="F509" s="216" t="s">
        <v>214</v>
      </c>
      <c r="G509" s="28" t="s">
        <v>91</v>
      </c>
      <c r="H509" s="314">
        <f>'ПРИЛОЖЕНИЕ № 5 (расх)'!H480</f>
        <v>0</v>
      </c>
    </row>
    <row r="510" spans="1:8" ht="12.75" x14ac:dyDescent="0.2">
      <c r="A510" s="411" t="s">
        <v>242</v>
      </c>
      <c r="C510" s="28" t="s">
        <v>35</v>
      </c>
      <c r="D510" s="28" t="s">
        <v>34</v>
      </c>
      <c r="E510" s="215" t="s">
        <v>253</v>
      </c>
      <c r="F510" s="216" t="s">
        <v>214</v>
      </c>
      <c r="G510" s="28" t="s">
        <v>243</v>
      </c>
      <c r="H510" s="314">
        <f>H511</f>
        <v>0</v>
      </c>
    </row>
    <row r="511" spans="1:8" ht="25.5" x14ac:dyDescent="0.2">
      <c r="A511" s="170" t="s">
        <v>140</v>
      </c>
      <c r="C511" s="28" t="s">
        <v>35</v>
      </c>
      <c r="D511" s="28" t="s">
        <v>34</v>
      </c>
      <c r="E511" s="215" t="s">
        <v>253</v>
      </c>
      <c r="F511" s="216" t="s">
        <v>214</v>
      </c>
      <c r="G511" s="28" t="s">
        <v>67</v>
      </c>
      <c r="H511" s="314">
        <f>'ПРИЛОЖЕНИЕ № 5 (расх)'!H482</f>
        <v>0</v>
      </c>
    </row>
    <row r="512" spans="1:8" ht="14.25" x14ac:dyDescent="0.2">
      <c r="A512" s="185" t="s">
        <v>54</v>
      </c>
      <c r="C512" s="97" t="s">
        <v>37</v>
      </c>
      <c r="D512" s="98"/>
      <c r="E512" s="587"/>
      <c r="F512" s="588"/>
      <c r="G512" s="98"/>
      <c r="H512" s="320">
        <f>H513</f>
        <v>599</v>
      </c>
    </row>
    <row r="513" spans="1:8" ht="14.25" x14ac:dyDescent="0.2">
      <c r="A513" s="535" t="s">
        <v>55</v>
      </c>
      <c r="C513" s="101" t="s">
        <v>37</v>
      </c>
      <c r="D513" s="101" t="s">
        <v>35</v>
      </c>
      <c r="E513" s="575"/>
      <c r="F513" s="576"/>
      <c r="G513" s="434"/>
      <c r="H513" s="318">
        <f>H514</f>
        <v>599</v>
      </c>
    </row>
    <row r="514" spans="1:8" ht="40.5" x14ac:dyDescent="0.2">
      <c r="A514" s="167" t="s">
        <v>677</v>
      </c>
      <c r="C514" s="19" t="s">
        <v>37</v>
      </c>
      <c r="D514" s="19" t="s">
        <v>35</v>
      </c>
      <c r="E514" s="213" t="s">
        <v>574</v>
      </c>
      <c r="F514" s="214" t="s">
        <v>72</v>
      </c>
      <c r="G514" s="34"/>
      <c r="H514" s="315">
        <f>H515+H518</f>
        <v>599</v>
      </c>
    </row>
    <row r="515" spans="1:8" ht="40.5" x14ac:dyDescent="0.25">
      <c r="A515" s="538" t="s">
        <v>680</v>
      </c>
      <c r="C515" s="27" t="s">
        <v>37</v>
      </c>
      <c r="D515" s="27" t="s">
        <v>35</v>
      </c>
      <c r="E515" s="213" t="s">
        <v>574</v>
      </c>
      <c r="F515" s="214" t="s">
        <v>678</v>
      </c>
      <c r="G515" s="47"/>
      <c r="H515" s="315">
        <f>H516</f>
        <v>511.6</v>
      </c>
    </row>
    <row r="516" spans="1:8" ht="12.75" x14ac:dyDescent="0.2">
      <c r="A516" s="539" t="s">
        <v>238</v>
      </c>
      <c r="C516" s="28" t="s">
        <v>37</v>
      </c>
      <c r="D516" s="28" t="s">
        <v>35</v>
      </c>
      <c r="E516" s="215" t="s">
        <v>574</v>
      </c>
      <c r="F516" s="216" t="s">
        <v>678</v>
      </c>
      <c r="G516" s="48" t="s">
        <v>239</v>
      </c>
      <c r="H516" s="317">
        <f>H517</f>
        <v>511.6</v>
      </c>
    </row>
    <row r="517" spans="1:8" ht="25.5" x14ac:dyDescent="0.2">
      <c r="A517" s="170" t="s">
        <v>90</v>
      </c>
      <c r="C517" s="28" t="s">
        <v>37</v>
      </c>
      <c r="D517" s="28" t="s">
        <v>35</v>
      </c>
      <c r="E517" s="215" t="s">
        <v>574</v>
      </c>
      <c r="F517" s="216" t="s">
        <v>678</v>
      </c>
      <c r="G517" s="48" t="s">
        <v>91</v>
      </c>
      <c r="H517" s="317">
        <f>'ПРИЛОЖЕНИЕ № 5 (расх)'!H488</f>
        <v>511.6</v>
      </c>
    </row>
    <row r="518" spans="1:8" ht="40.5" x14ac:dyDescent="0.2">
      <c r="A518" s="167" t="s">
        <v>681</v>
      </c>
      <c r="C518" s="19" t="s">
        <v>37</v>
      </c>
      <c r="D518" s="19" t="s">
        <v>35</v>
      </c>
      <c r="E518" s="213" t="s">
        <v>574</v>
      </c>
      <c r="F518" s="214" t="s">
        <v>679</v>
      </c>
      <c r="G518" s="34"/>
      <c r="H518" s="315">
        <f>H519</f>
        <v>87.4</v>
      </c>
    </row>
    <row r="519" spans="1:8" ht="12.75" x14ac:dyDescent="0.2">
      <c r="A519" s="473" t="s">
        <v>238</v>
      </c>
      <c r="C519" s="20" t="s">
        <v>37</v>
      </c>
      <c r="D519" s="20" t="s">
        <v>35</v>
      </c>
      <c r="E519" s="215" t="s">
        <v>574</v>
      </c>
      <c r="F519" s="216" t="s">
        <v>679</v>
      </c>
      <c r="G519" s="36" t="s">
        <v>239</v>
      </c>
      <c r="H519" s="317">
        <f>H520</f>
        <v>87.4</v>
      </c>
    </row>
    <row r="520" spans="1:8" ht="25.5" x14ac:dyDescent="0.2">
      <c r="A520" s="170" t="s">
        <v>90</v>
      </c>
      <c r="C520" s="20" t="s">
        <v>37</v>
      </c>
      <c r="D520" s="20" t="s">
        <v>35</v>
      </c>
      <c r="E520" s="215" t="s">
        <v>574</v>
      </c>
      <c r="F520" s="216" t="s">
        <v>679</v>
      </c>
      <c r="G520" s="36" t="s">
        <v>91</v>
      </c>
      <c r="H520" s="317">
        <f>'ПРИЛОЖЕНИЕ № 5 (расх)'!H491</f>
        <v>87.4</v>
      </c>
    </row>
    <row r="521" spans="1:8" ht="14.25" x14ac:dyDescent="0.2">
      <c r="A521" s="37" t="s">
        <v>16</v>
      </c>
      <c r="C521" s="38" t="s">
        <v>17</v>
      </c>
      <c r="D521" s="38"/>
      <c r="E521" s="587"/>
      <c r="F521" s="588"/>
      <c r="G521" s="38"/>
      <c r="H521" s="321">
        <f>H522+H658+H867+H920+H1015</f>
        <v>190410.39</v>
      </c>
    </row>
    <row r="522" spans="1:8" ht="14.25" x14ac:dyDescent="0.2">
      <c r="A522" s="180" t="s">
        <v>18</v>
      </c>
      <c r="C522" s="41" t="s">
        <v>17</v>
      </c>
      <c r="D522" s="41" t="s">
        <v>33</v>
      </c>
      <c r="E522" s="575"/>
      <c r="F522" s="576"/>
      <c r="G522" s="41"/>
      <c r="H522" s="322">
        <f>H539+H641+H523+H651</f>
        <v>68235.199999999997</v>
      </c>
    </row>
    <row r="523" spans="1:8" ht="40.5" x14ac:dyDescent="0.2">
      <c r="A523" s="173" t="s">
        <v>548</v>
      </c>
      <c r="C523" s="47" t="s">
        <v>17</v>
      </c>
      <c r="D523" s="47" t="s">
        <v>33</v>
      </c>
      <c r="E523" s="210" t="s">
        <v>110</v>
      </c>
      <c r="F523" s="211" t="s">
        <v>72</v>
      </c>
      <c r="G523" s="47"/>
      <c r="H523" s="315">
        <f>H524</f>
        <v>666.2</v>
      </c>
    </row>
    <row r="524" spans="1:8" ht="38.25" x14ac:dyDescent="0.2">
      <c r="A524" s="194" t="s">
        <v>477</v>
      </c>
      <c r="C524" s="105" t="s">
        <v>17</v>
      </c>
      <c r="D524" s="105" t="s">
        <v>33</v>
      </c>
      <c r="E524" s="208" t="s">
        <v>476</v>
      </c>
      <c r="F524" s="209" t="s">
        <v>72</v>
      </c>
      <c r="G524" s="105"/>
      <c r="H524" s="316">
        <f>H525+H532</f>
        <v>666.2</v>
      </c>
    </row>
    <row r="525" spans="1:8" ht="40.5" x14ac:dyDescent="0.2">
      <c r="A525" s="155" t="s">
        <v>478</v>
      </c>
      <c r="C525" s="47" t="s">
        <v>17</v>
      </c>
      <c r="D525" s="47" t="s">
        <v>33</v>
      </c>
      <c r="E525" s="210" t="s">
        <v>475</v>
      </c>
      <c r="F525" s="211" t="s">
        <v>72</v>
      </c>
      <c r="G525" s="47"/>
      <c r="H525" s="315">
        <f>H526+H529</f>
        <v>469.5</v>
      </c>
    </row>
    <row r="526" spans="1:8" ht="27" x14ac:dyDescent="0.2">
      <c r="A526" s="155" t="s">
        <v>598</v>
      </c>
      <c r="C526" s="47" t="s">
        <v>17</v>
      </c>
      <c r="D526" s="47" t="s">
        <v>33</v>
      </c>
      <c r="E526" s="210" t="s">
        <v>475</v>
      </c>
      <c r="F526" s="211" t="s">
        <v>211</v>
      </c>
      <c r="G526" s="47"/>
      <c r="H526" s="315">
        <f>H527</f>
        <v>456.5</v>
      </c>
    </row>
    <row r="527" spans="1:8" ht="25.5" x14ac:dyDescent="0.2">
      <c r="A527" s="357" t="s">
        <v>246</v>
      </c>
      <c r="C527" s="48" t="s">
        <v>17</v>
      </c>
      <c r="D527" s="48" t="s">
        <v>33</v>
      </c>
      <c r="E527" s="218" t="s">
        <v>475</v>
      </c>
      <c r="F527" s="220" t="s">
        <v>211</v>
      </c>
      <c r="G527" s="48" t="s">
        <v>247</v>
      </c>
      <c r="H527" s="317">
        <f>H528</f>
        <v>456.5</v>
      </c>
    </row>
    <row r="528" spans="1:8" ht="12.75" x14ac:dyDescent="0.2">
      <c r="A528" s="187" t="s">
        <v>99</v>
      </c>
      <c r="C528" s="48" t="s">
        <v>17</v>
      </c>
      <c r="D528" s="48" t="s">
        <v>33</v>
      </c>
      <c r="E528" s="218" t="s">
        <v>475</v>
      </c>
      <c r="F528" s="220" t="s">
        <v>211</v>
      </c>
      <c r="G528" s="48" t="s">
        <v>100</v>
      </c>
      <c r="H528" s="317">
        <f>'ПРИЛОЖЕНИЕ № 5 (расх)'!H499</f>
        <v>456.5</v>
      </c>
    </row>
    <row r="529" spans="1:8" ht="27" x14ac:dyDescent="0.2">
      <c r="A529" s="500" t="s">
        <v>601</v>
      </c>
      <c r="C529" s="47" t="s">
        <v>17</v>
      </c>
      <c r="D529" s="47" t="s">
        <v>33</v>
      </c>
      <c r="E529" s="210" t="s">
        <v>475</v>
      </c>
      <c r="F529" s="211" t="s">
        <v>220</v>
      </c>
      <c r="G529" s="47"/>
      <c r="H529" s="315">
        <f>H530</f>
        <v>13</v>
      </c>
    </row>
    <row r="530" spans="1:8" ht="25.5" x14ac:dyDescent="0.2">
      <c r="A530" s="187" t="s">
        <v>246</v>
      </c>
      <c r="C530" s="48" t="s">
        <v>17</v>
      </c>
      <c r="D530" s="48" t="s">
        <v>33</v>
      </c>
      <c r="E530" s="218" t="s">
        <v>475</v>
      </c>
      <c r="F530" s="220" t="s">
        <v>220</v>
      </c>
      <c r="G530" s="48" t="s">
        <v>247</v>
      </c>
      <c r="H530" s="317">
        <f>H531</f>
        <v>13</v>
      </c>
    </row>
    <row r="531" spans="1:8" ht="12.75" x14ac:dyDescent="0.2">
      <c r="A531" s="187" t="s">
        <v>99</v>
      </c>
      <c r="C531" s="48" t="s">
        <v>17</v>
      </c>
      <c r="D531" s="48" t="s">
        <v>33</v>
      </c>
      <c r="E531" s="218" t="s">
        <v>475</v>
      </c>
      <c r="F531" s="220" t="s">
        <v>220</v>
      </c>
      <c r="G531" s="48" t="s">
        <v>100</v>
      </c>
      <c r="H531" s="317">
        <f>'ПРИЛОЖЕНИЕ № 5 (расх)'!H502</f>
        <v>13</v>
      </c>
    </row>
    <row r="532" spans="1:8" ht="27" x14ac:dyDescent="0.2">
      <c r="A532" s="155" t="s">
        <v>555</v>
      </c>
      <c r="C532" s="47" t="s">
        <v>17</v>
      </c>
      <c r="D532" s="47" t="s">
        <v>33</v>
      </c>
      <c r="E532" s="210" t="s">
        <v>479</v>
      </c>
      <c r="F532" s="211" t="s">
        <v>72</v>
      </c>
      <c r="G532" s="47"/>
      <c r="H532" s="315">
        <f>H533+H536</f>
        <v>196.7</v>
      </c>
    </row>
    <row r="533" spans="1:8" ht="27" x14ac:dyDescent="0.2">
      <c r="A533" s="512" t="s">
        <v>598</v>
      </c>
      <c r="C533" s="47" t="s">
        <v>17</v>
      </c>
      <c r="D533" s="47" t="s">
        <v>33</v>
      </c>
      <c r="E533" s="210" t="s">
        <v>479</v>
      </c>
      <c r="F533" s="211" t="s">
        <v>211</v>
      </c>
      <c r="G533" s="47"/>
      <c r="H533" s="315">
        <f>H534</f>
        <v>195.7</v>
      </c>
    </row>
    <row r="534" spans="1:8" ht="25.5" x14ac:dyDescent="0.2">
      <c r="A534" s="357" t="s">
        <v>246</v>
      </c>
      <c r="C534" s="48" t="s">
        <v>17</v>
      </c>
      <c r="D534" s="48" t="s">
        <v>33</v>
      </c>
      <c r="E534" s="218" t="s">
        <v>479</v>
      </c>
      <c r="F534" s="220" t="s">
        <v>211</v>
      </c>
      <c r="G534" s="48" t="s">
        <v>247</v>
      </c>
      <c r="H534" s="317">
        <f>H535</f>
        <v>195.7</v>
      </c>
    </row>
    <row r="535" spans="1:8" ht="12.75" x14ac:dyDescent="0.2">
      <c r="A535" s="187" t="s">
        <v>99</v>
      </c>
      <c r="C535" s="48" t="s">
        <v>17</v>
      </c>
      <c r="D535" s="48" t="s">
        <v>33</v>
      </c>
      <c r="E535" s="218" t="s">
        <v>479</v>
      </c>
      <c r="F535" s="220" t="s">
        <v>211</v>
      </c>
      <c r="G535" s="48" t="s">
        <v>100</v>
      </c>
      <c r="H535" s="317">
        <f>'ПРИЛОЖЕНИЕ № 5 (расх)'!H506</f>
        <v>195.7</v>
      </c>
    </row>
    <row r="536" spans="1:8" ht="27" x14ac:dyDescent="0.2">
      <c r="A536" s="155" t="s">
        <v>601</v>
      </c>
      <c r="C536" s="47" t="s">
        <v>17</v>
      </c>
      <c r="D536" s="47" t="s">
        <v>33</v>
      </c>
      <c r="E536" s="210" t="s">
        <v>479</v>
      </c>
      <c r="F536" s="211" t="s">
        <v>220</v>
      </c>
      <c r="G536" s="47"/>
      <c r="H536" s="315">
        <f>H537</f>
        <v>1</v>
      </c>
    </row>
    <row r="537" spans="1:8" ht="25.5" x14ac:dyDescent="0.2">
      <c r="A537" s="179" t="s">
        <v>246</v>
      </c>
      <c r="C537" s="48" t="s">
        <v>17</v>
      </c>
      <c r="D537" s="48" t="s">
        <v>33</v>
      </c>
      <c r="E537" s="218" t="s">
        <v>479</v>
      </c>
      <c r="F537" s="220" t="s">
        <v>220</v>
      </c>
      <c r="G537" s="48" t="s">
        <v>247</v>
      </c>
      <c r="H537" s="317">
        <f>H538</f>
        <v>1</v>
      </c>
    </row>
    <row r="538" spans="1:8" ht="12.75" x14ac:dyDescent="0.2">
      <c r="A538" s="179" t="s">
        <v>99</v>
      </c>
      <c r="C538" s="48" t="s">
        <v>17</v>
      </c>
      <c r="D538" s="48" t="s">
        <v>33</v>
      </c>
      <c r="E538" s="218" t="s">
        <v>479</v>
      </c>
      <c r="F538" s="220" t="s">
        <v>220</v>
      </c>
      <c r="G538" s="48" t="s">
        <v>100</v>
      </c>
      <c r="H538" s="317">
        <f>'ПРИЛОЖЕНИЕ № 5 (расх)'!H509</f>
        <v>1</v>
      </c>
    </row>
    <row r="539" spans="1:8" ht="27" x14ac:dyDescent="0.2">
      <c r="A539" s="186" t="s">
        <v>586</v>
      </c>
      <c r="C539" s="47" t="s">
        <v>17</v>
      </c>
      <c r="D539" s="47" t="s">
        <v>33</v>
      </c>
      <c r="E539" s="210" t="s">
        <v>172</v>
      </c>
      <c r="F539" s="211" t="s">
        <v>72</v>
      </c>
      <c r="G539" s="47"/>
      <c r="H539" s="315">
        <f>H540+H599+H610+H618</f>
        <v>67352.02</v>
      </c>
    </row>
    <row r="540" spans="1:8" ht="12.75" x14ac:dyDescent="0.2">
      <c r="A540" s="174" t="s">
        <v>218</v>
      </c>
      <c r="C540" s="89" t="s">
        <v>17</v>
      </c>
      <c r="D540" s="89" t="s">
        <v>33</v>
      </c>
      <c r="E540" s="208" t="s">
        <v>304</v>
      </c>
      <c r="F540" s="209" t="s">
        <v>72</v>
      </c>
      <c r="G540" s="105"/>
      <c r="H540" s="316">
        <f>H541+H569</f>
        <v>66566.62</v>
      </c>
    </row>
    <row r="541" spans="1:8" ht="12.75" x14ac:dyDescent="0.2">
      <c r="A541" s="174" t="s">
        <v>255</v>
      </c>
      <c r="C541" s="89" t="s">
        <v>17</v>
      </c>
      <c r="D541" s="89" t="s">
        <v>33</v>
      </c>
      <c r="E541" s="208" t="s">
        <v>305</v>
      </c>
      <c r="F541" s="209" t="s">
        <v>72</v>
      </c>
      <c r="G541" s="105"/>
      <c r="H541" s="316">
        <f>H542++H549+H555+H558+H561+H565+H546+H552</f>
        <v>29090.399999999998</v>
      </c>
    </row>
    <row r="542" spans="1:8" ht="13.5" x14ac:dyDescent="0.25">
      <c r="A542" s="340" t="s">
        <v>224</v>
      </c>
      <c r="C542" s="89" t="s">
        <v>17</v>
      </c>
      <c r="D542" s="89" t="s">
        <v>33</v>
      </c>
      <c r="E542" s="208" t="s">
        <v>305</v>
      </c>
      <c r="F542" s="209" t="s">
        <v>172</v>
      </c>
      <c r="G542" s="105"/>
      <c r="H542" s="316">
        <f>H543</f>
        <v>3239.4</v>
      </c>
    </row>
    <row r="543" spans="1:8" ht="13.5" x14ac:dyDescent="0.2">
      <c r="A543" s="186" t="s">
        <v>368</v>
      </c>
      <c r="C543" s="34" t="s">
        <v>17</v>
      </c>
      <c r="D543" s="34" t="s">
        <v>33</v>
      </c>
      <c r="E543" s="210" t="s">
        <v>305</v>
      </c>
      <c r="F543" s="211" t="s">
        <v>256</v>
      </c>
      <c r="G543" s="34"/>
      <c r="H543" s="315">
        <f>H544</f>
        <v>3239.4</v>
      </c>
    </row>
    <row r="544" spans="1:8" ht="25.5" x14ac:dyDescent="0.2">
      <c r="A544" s="357" t="s">
        <v>246</v>
      </c>
      <c r="C544" s="36" t="s">
        <v>17</v>
      </c>
      <c r="D544" s="36" t="s">
        <v>33</v>
      </c>
      <c r="E544" s="218" t="s">
        <v>305</v>
      </c>
      <c r="F544" s="216" t="s">
        <v>256</v>
      </c>
      <c r="G544" s="36" t="s">
        <v>247</v>
      </c>
      <c r="H544" s="317">
        <f>H545</f>
        <v>3239.4</v>
      </c>
    </row>
    <row r="545" spans="1:8" ht="12.75" x14ac:dyDescent="0.2">
      <c r="A545" s="187" t="s">
        <v>99</v>
      </c>
      <c r="C545" s="36" t="s">
        <v>17</v>
      </c>
      <c r="D545" s="36" t="s">
        <v>33</v>
      </c>
      <c r="E545" s="218" t="s">
        <v>305</v>
      </c>
      <c r="F545" s="216" t="s">
        <v>256</v>
      </c>
      <c r="G545" s="48" t="s">
        <v>100</v>
      </c>
      <c r="H545" s="317">
        <f>'ПРИЛОЖЕНИЕ № 5 (расх)'!H516</f>
        <v>3239.4</v>
      </c>
    </row>
    <row r="546" spans="1:8" ht="13.5" x14ac:dyDescent="0.2">
      <c r="A546" s="169" t="s">
        <v>405</v>
      </c>
      <c r="C546" s="27" t="s">
        <v>17</v>
      </c>
      <c r="D546" s="27" t="s">
        <v>33</v>
      </c>
      <c r="E546" s="210" t="s">
        <v>305</v>
      </c>
      <c r="F546" s="214" t="s">
        <v>404</v>
      </c>
      <c r="G546" s="214"/>
      <c r="H546" s="315">
        <f>H547</f>
        <v>185</v>
      </c>
    </row>
    <row r="547" spans="1:8" ht="25.5" x14ac:dyDescent="0.2">
      <c r="A547" s="357" t="s">
        <v>246</v>
      </c>
      <c r="C547" s="28" t="s">
        <v>17</v>
      </c>
      <c r="D547" s="28" t="s">
        <v>33</v>
      </c>
      <c r="E547" s="218" t="s">
        <v>305</v>
      </c>
      <c r="F547" s="216" t="s">
        <v>404</v>
      </c>
      <c r="G547" s="216" t="s">
        <v>247</v>
      </c>
      <c r="H547" s="317">
        <f>H548</f>
        <v>185</v>
      </c>
    </row>
    <row r="548" spans="1:8" ht="12.75" x14ac:dyDescent="0.2">
      <c r="A548" s="187" t="s">
        <v>99</v>
      </c>
      <c r="C548" s="28" t="s">
        <v>17</v>
      </c>
      <c r="D548" s="28" t="s">
        <v>33</v>
      </c>
      <c r="E548" s="218" t="s">
        <v>305</v>
      </c>
      <c r="F548" s="216" t="s">
        <v>404</v>
      </c>
      <c r="G548" s="216" t="s">
        <v>100</v>
      </c>
      <c r="H548" s="317">
        <f>'ПРИЛОЖЕНИЕ № 5 (расх)'!H519</f>
        <v>185</v>
      </c>
    </row>
    <row r="549" spans="1:8" ht="13.5" x14ac:dyDescent="0.2">
      <c r="A549" s="169" t="s">
        <v>257</v>
      </c>
      <c r="C549" s="34" t="s">
        <v>17</v>
      </c>
      <c r="D549" s="34" t="s">
        <v>33</v>
      </c>
      <c r="E549" s="210" t="s">
        <v>305</v>
      </c>
      <c r="F549" s="214" t="s">
        <v>168</v>
      </c>
      <c r="G549" s="28"/>
      <c r="H549" s="312">
        <f>H550</f>
        <v>3000</v>
      </c>
    </row>
    <row r="550" spans="1:8" ht="25.5" x14ac:dyDescent="0.2">
      <c r="A550" s="170" t="s">
        <v>246</v>
      </c>
      <c r="C550" s="36" t="s">
        <v>17</v>
      </c>
      <c r="D550" s="36" t="s">
        <v>33</v>
      </c>
      <c r="E550" s="218" t="s">
        <v>305</v>
      </c>
      <c r="F550" s="216" t="s">
        <v>168</v>
      </c>
      <c r="G550" s="28" t="s">
        <v>247</v>
      </c>
      <c r="H550" s="314">
        <f>H551</f>
        <v>3000</v>
      </c>
    </row>
    <row r="551" spans="1:8" ht="12.75" x14ac:dyDescent="0.2">
      <c r="A551" s="187" t="s">
        <v>99</v>
      </c>
      <c r="C551" s="36" t="s">
        <v>17</v>
      </c>
      <c r="D551" s="36" t="s">
        <v>33</v>
      </c>
      <c r="E551" s="218" t="s">
        <v>305</v>
      </c>
      <c r="F551" s="216" t="s">
        <v>168</v>
      </c>
      <c r="G551" s="28" t="s">
        <v>100</v>
      </c>
      <c r="H551" s="314">
        <f>'ПРИЛОЖЕНИЕ № 5 (расх)'!H522</f>
        <v>3000</v>
      </c>
    </row>
    <row r="552" spans="1:8" ht="40.5" x14ac:dyDescent="0.2">
      <c r="A552" s="186" t="s">
        <v>627</v>
      </c>
      <c r="C552" s="47" t="s">
        <v>17</v>
      </c>
      <c r="D552" s="47" t="s">
        <v>33</v>
      </c>
      <c r="E552" s="210" t="s">
        <v>305</v>
      </c>
      <c r="F552" s="211" t="s">
        <v>661</v>
      </c>
      <c r="G552" s="47"/>
      <c r="H552" s="315">
        <f>H553</f>
        <v>757.1</v>
      </c>
    </row>
    <row r="553" spans="1:8" ht="25.5" x14ac:dyDescent="0.2">
      <c r="A553" s="170" t="s">
        <v>246</v>
      </c>
      <c r="C553" s="48" t="s">
        <v>17</v>
      </c>
      <c r="D553" s="48" t="s">
        <v>33</v>
      </c>
      <c r="E553" s="218" t="s">
        <v>305</v>
      </c>
      <c r="F553" s="220" t="s">
        <v>661</v>
      </c>
      <c r="G553" s="48" t="s">
        <v>247</v>
      </c>
      <c r="H553" s="317">
        <f>H554</f>
        <v>757.1</v>
      </c>
    </row>
    <row r="554" spans="1:8" ht="12.75" x14ac:dyDescent="0.2">
      <c r="A554" s="187" t="s">
        <v>99</v>
      </c>
      <c r="C554" s="48" t="s">
        <v>17</v>
      </c>
      <c r="D554" s="48" t="s">
        <v>33</v>
      </c>
      <c r="E554" s="218" t="s">
        <v>305</v>
      </c>
      <c r="F554" s="220" t="s">
        <v>661</v>
      </c>
      <c r="G554" s="48" t="s">
        <v>100</v>
      </c>
      <c r="H554" s="317">
        <f>'ПРИЛОЖЕНИЕ № 5 (расх)'!H525</f>
        <v>757.1</v>
      </c>
    </row>
    <row r="555" spans="1:8" ht="27" x14ac:dyDescent="0.2">
      <c r="A555" s="186" t="s">
        <v>516</v>
      </c>
      <c r="C555" s="47" t="s">
        <v>17</v>
      </c>
      <c r="D555" s="47" t="s">
        <v>33</v>
      </c>
      <c r="E555" s="210" t="s">
        <v>305</v>
      </c>
      <c r="F555" s="211" t="s">
        <v>102</v>
      </c>
      <c r="G555" s="47"/>
      <c r="H555" s="315">
        <f>H556</f>
        <v>120.7</v>
      </c>
    </row>
    <row r="556" spans="1:8" ht="25.5" x14ac:dyDescent="0.2">
      <c r="A556" s="170" t="s">
        <v>246</v>
      </c>
      <c r="C556" s="48" t="s">
        <v>17</v>
      </c>
      <c r="D556" s="48" t="s">
        <v>33</v>
      </c>
      <c r="E556" s="218" t="s">
        <v>305</v>
      </c>
      <c r="F556" s="216" t="s">
        <v>102</v>
      </c>
      <c r="G556" s="48" t="s">
        <v>247</v>
      </c>
      <c r="H556" s="317">
        <f>H557</f>
        <v>120.7</v>
      </c>
    </row>
    <row r="557" spans="1:8" ht="12.75" x14ac:dyDescent="0.2">
      <c r="A557" s="187" t="s">
        <v>99</v>
      </c>
      <c r="C557" s="48" t="s">
        <v>17</v>
      </c>
      <c r="D557" s="48" t="s">
        <v>33</v>
      </c>
      <c r="E557" s="218" t="s">
        <v>305</v>
      </c>
      <c r="F557" s="216" t="s">
        <v>102</v>
      </c>
      <c r="G557" s="48" t="s">
        <v>100</v>
      </c>
      <c r="H557" s="317">
        <f>'ПРИЛОЖЕНИЕ № 5 (расх)'!H529</f>
        <v>120.7</v>
      </c>
    </row>
    <row r="558" spans="1:8" ht="27" x14ac:dyDescent="0.2">
      <c r="A558" s="186" t="s">
        <v>605</v>
      </c>
      <c r="C558" s="47" t="s">
        <v>17</v>
      </c>
      <c r="D558" s="47" t="s">
        <v>33</v>
      </c>
      <c r="E558" s="210" t="s">
        <v>305</v>
      </c>
      <c r="F558" s="211" t="s">
        <v>103</v>
      </c>
      <c r="G558" s="47"/>
      <c r="H558" s="315">
        <f>H559</f>
        <v>287.10000000000002</v>
      </c>
    </row>
    <row r="559" spans="1:8" ht="25.5" x14ac:dyDescent="0.2">
      <c r="A559" s="170" t="s">
        <v>246</v>
      </c>
      <c r="C559" s="48" t="s">
        <v>17</v>
      </c>
      <c r="D559" s="48" t="s">
        <v>33</v>
      </c>
      <c r="E559" s="218" t="s">
        <v>305</v>
      </c>
      <c r="F559" s="216" t="s">
        <v>103</v>
      </c>
      <c r="G559" s="48" t="s">
        <v>247</v>
      </c>
      <c r="H559" s="317">
        <f>H560</f>
        <v>287.10000000000002</v>
      </c>
    </row>
    <row r="560" spans="1:8" ht="12.75" x14ac:dyDescent="0.2">
      <c r="A560" s="187" t="s">
        <v>99</v>
      </c>
      <c r="C560" s="48" t="s">
        <v>17</v>
      </c>
      <c r="D560" s="48" t="s">
        <v>33</v>
      </c>
      <c r="E560" s="218" t="s">
        <v>305</v>
      </c>
      <c r="F560" s="216" t="s">
        <v>103</v>
      </c>
      <c r="G560" s="48" t="s">
        <v>100</v>
      </c>
      <c r="H560" s="317">
        <f>'ПРИЛОЖЕНИЕ № 5 (расх)'!H533</f>
        <v>287.10000000000002</v>
      </c>
    </row>
    <row r="561" spans="1:8" ht="27" x14ac:dyDescent="0.2">
      <c r="A561" s="186" t="s">
        <v>511</v>
      </c>
      <c r="C561" s="47" t="s">
        <v>17</v>
      </c>
      <c r="D561" s="47" t="s">
        <v>33</v>
      </c>
      <c r="E561" s="210" t="s">
        <v>305</v>
      </c>
      <c r="F561" s="211" t="s">
        <v>72</v>
      </c>
      <c r="G561" s="47"/>
      <c r="H561" s="315">
        <f>H562</f>
        <v>21416.1</v>
      </c>
    </row>
    <row r="562" spans="1:8" ht="13.5" x14ac:dyDescent="0.2">
      <c r="A562" s="186" t="s">
        <v>610</v>
      </c>
      <c r="C562" s="47" t="s">
        <v>17</v>
      </c>
      <c r="D562" s="47" t="s">
        <v>33</v>
      </c>
      <c r="E562" s="210" t="s">
        <v>305</v>
      </c>
      <c r="F562" s="211" t="s">
        <v>104</v>
      </c>
      <c r="G562" s="47"/>
      <c r="H562" s="315">
        <f>H563</f>
        <v>21416.1</v>
      </c>
    </row>
    <row r="563" spans="1:8" ht="25.5" x14ac:dyDescent="0.2">
      <c r="A563" s="170" t="s">
        <v>246</v>
      </c>
      <c r="C563" s="48" t="s">
        <v>17</v>
      </c>
      <c r="D563" s="48" t="s">
        <v>33</v>
      </c>
      <c r="E563" s="218" t="s">
        <v>305</v>
      </c>
      <c r="F563" s="216" t="s">
        <v>104</v>
      </c>
      <c r="G563" s="48" t="s">
        <v>247</v>
      </c>
      <c r="H563" s="317">
        <f>H564</f>
        <v>21416.1</v>
      </c>
    </row>
    <row r="564" spans="1:8" ht="12.75" x14ac:dyDescent="0.2">
      <c r="A564" s="187" t="s">
        <v>99</v>
      </c>
      <c r="C564" s="48" t="s">
        <v>17</v>
      </c>
      <c r="D564" s="48" t="s">
        <v>33</v>
      </c>
      <c r="E564" s="218" t="s">
        <v>305</v>
      </c>
      <c r="F564" s="216" t="s">
        <v>104</v>
      </c>
      <c r="G564" s="48" t="s">
        <v>100</v>
      </c>
      <c r="H564" s="317">
        <f>'ПРИЛОЖЕНИЕ № 5 (расх)'!H537</f>
        <v>21416.1</v>
      </c>
    </row>
    <row r="565" spans="1:8" ht="40.5" x14ac:dyDescent="0.2">
      <c r="A565" s="189" t="s">
        <v>556</v>
      </c>
      <c r="C565" s="47" t="s">
        <v>17</v>
      </c>
      <c r="D565" s="47" t="s">
        <v>33</v>
      </c>
      <c r="E565" s="210" t="s">
        <v>305</v>
      </c>
      <c r="F565" s="214" t="s">
        <v>72</v>
      </c>
      <c r="G565" s="47"/>
      <c r="H565" s="315">
        <f>H566</f>
        <v>85</v>
      </c>
    </row>
    <row r="566" spans="1:8" ht="27" x14ac:dyDescent="0.2">
      <c r="A566" s="189" t="s">
        <v>612</v>
      </c>
      <c r="C566" s="47" t="s">
        <v>17</v>
      </c>
      <c r="D566" s="47" t="s">
        <v>33</v>
      </c>
      <c r="E566" s="210" t="s">
        <v>305</v>
      </c>
      <c r="F566" s="214" t="s">
        <v>105</v>
      </c>
      <c r="G566" s="47"/>
      <c r="H566" s="315">
        <f>H567</f>
        <v>85</v>
      </c>
    </row>
    <row r="567" spans="1:8" ht="25.5" x14ac:dyDescent="0.2">
      <c r="A567" s="170" t="s">
        <v>246</v>
      </c>
      <c r="C567" s="48" t="s">
        <v>17</v>
      </c>
      <c r="D567" s="48" t="s">
        <v>33</v>
      </c>
      <c r="E567" s="218" t="s">
        <v>305</v>
      </c>
      <c r="F567" s="216" t="s">
        <v>105</v>
      </c>
      <c r="G567" s="48" t="s">
        <v>247</v>
      </c>
      <c r="H567" s="317">
        <f>H568</f>
        <v>85</v>
      </c>
    </row>
    <row r="568" spans="1:8" ht="12.75" x14ac:dyDescent="0.2">
      <c r="A568" s="187" t="s">
        <v>99</v>
      </c>
      <c r="C568" s="48" t="s">
        <v>17</v>
      </c>
      <c r="D568" s="48" t="s">
        <v>33</v>
      </c>
      <c r="E568" s="218" t="s">
        <v>305</v>
      </c>
      <c r="F568" s="216" t="s">
        <v>105</v>
      </c>
      <c r="G568" s="48" t="s">
        <v>100</v>
      </c>
      <c r="H568" s="317">
        <f>'ПРИЛОЖЕНИЕ № 5 (расх)'!H541</f>
        <v>85</v>
      </c>
    </row>
    <row r="569" spans="1:8" ht="12.75" x14ac:dyDescent="0.2">
      <c r="A569" s="174" t="s">
        <v>258</v>
      </c>
      <c r="C569" s="89" t="s">
        <v>17</v>
      </c>
      <c r="D569" s="89" t="s">
        <v>33</v>
      </c>
      <c r="E569" s="212" t="s">
        <v>306</v>
      </c>
      <c r="F569" s="92" t="s">
        <v>72</v>
      </c>
      <c r="G569" s="87"/>
      <c r="H569" s="313">
        <f>H570+H577+H583+H587+H591+H595+H574+H580</f>
        <v>37476.219999999994</v>
      </c>
    </row>
    <row r="570" spans="1:8" ht="13.5" x14ac:dyDescent="0.25">
      <c r="A570" s="340" t="s">
        <v>224</v>
      </c>
      <c r="C570" s="34" t="s">
        <v>17</v>
      </c>
      <c r="D570" s="34" t="s">
        <v>33</v>
      </c>
      <c r="E570" s="213" t="s">
        <v>306</v>
      </c>
      <c r="F570" s="211" t="s">
        <v>172</v>
      </c>
      <c r="G570" s="27"/>
      <c r="H570" s="312">
        <f>H571</f>
        <v>2363.75</v>
      </c>
    </row>
    <row r="571" spans="1:8" ht="13.5" x14ac:dyDescent="0.2">
      <c r="A571" s="186" t="s">
        <v>368</v>
      </c>
      <c r="C571" s="34" t="s">
        <v>17</v>
      </c>
      <c r="D571" s="34" t="s">
        <v>33</v>
      </c>
      <c r="E571" s="213" t="s">
        <v>306</v>
      </c>
      <c r="F571" s="211" t="s">
        <v>256</v>
      </c>
      <c r="G571" s="34"/>
      <c r="H571" s="315">
        <f>H572</f>
        <v>2363.75</v>
      </c>
    </row>
    <row r="572" spans="1:8" ht="25.5" x14ac:dyDescent="0.2">
      <c r="A572" s="357" t="s">
        <v>246</v>
      </c>
      <c r="C572" s="36" t="s">
        <v>17</v>
      </c>
      <c r="D572" s="36" t="s">
        <v>33</v>
      </c>
      <c r="E572" s="215" t="s">
        <v>306</v>
      </c>
      <c r="F572" s="216" t="s">
        <v>256</v>
      </c>
      <c r="G572" s="36" t="s">
        <v>247</v>
      </c>
      <c r="H572" s="317">
        <f>H573</f>
        <v>2363.75</v>
      </c>
    </row>
    <row r="573" spans="1:8" ht="12.75" x14ac:dyDescent="0.2">
      <c r="A573" s="187" t="s">
        <v>99</v>
      </c>
      <c r="C573" s="36" t="s">
        <v>17</v>
      </c>
      <c r="D573" s="36" t="s">
        <v>33</v>
      </c>
      <c r="E573" s="215" t="s">
        <v>306</v>
      </c>
      <c r="F573" s="216" t="s">
        <v>256</v>
      </c>
      <c r="G573" s="48" t="s">
        <v>100</v>
      </c>
      <c r="H573" s="317">
        <f>'ПРИЛОЖЕНИЕ № 5 (расх)'!H546</f>
        <v>2363.75</v>
      </c>
    </row>
    <row r="574" spans="1:8" ht="13.5" x14ac:dyDescent="0.2">
      <c r="A574" s="169" t="s">
        <v>405</v>
      </c>
      <c r="C574" s="27" t="s">
        <v>17</v>
      </c>
      <c r="D574" s="27" t="s">
        <v>33</v>
      </c>
      <c r="E574" s="210" t="s">
        <v>306</v>
      </c>
      <c r="F574" s="214" t="s">
        <v>404</v>
      </c>
      <c r="G574" s="214"/>
      <c r="H574" s="315">
        <f>H575</f>
        <v>168.67</v>
      </c>
    </row>
    <row r="575" spans="1:8" ht="25.5" x14ac:dyDescent="0.2">
      <c r="A575" s="357" t="s">
        <v>246</v>
      </c>
      <c r="C575" s="28" t="s">
        <v>17</v>
      </c>
      <c r="D575" s="28" t="s">
        <v>33</v>
      </c>
      <c r="E575" s="218" t="s">
        <v>306</v>
      </c>
      <c r="F575" s="216" t="s">
        <v>404</v>
      </c>
      <c r="G575" s="216" t="s">
        <v>247</v>
      </c>
      <c r="H575" s="317">
        <f>H576</f>
        <v>168.67</v>
      </c>
    </row>
    <row r="576" spans="1:8" ht="12.75" x14ac:dyDescent="0.2">
      <c r="A576" s="187" t="s">
        <v>99</v>
      </c>
      <c r="C576" s="28" t="s">
        <v>17</v>
      </c>
      <c r="D576" s="28" t="s">
        <v>33</v>
      </c>
      <c r="E576" s="218" t="s">
        <v>306</v>
      </c>
      <c r="F576" s="216" t="s">
        <v>404</v>
      </c>
      <c r="G576" s="216" t="s">
        <v>100</v>
      </c>
      <c r="H576" s="317">
        <f>'ПРИЛОЖЕНИЕ № 5 (расх)'!H549</f>
        <v>168.67</v>
      </c>
    </row>
    <row r="577" spans="1:8" ht="13.5" x14ac:dyDescent="0.2">
      <c r="A577" s="169" t="s">
        <v>257</v>
      </c>
      <c r="C577" s="34" t="s">
        <v>17</v>
      </c>
      <c r="D577" s="34" t="s">
        <v>33</v>
      </c>
      <c r="E577" s="213" t="s">
        <v>306</v>
      </c>
      <c r="F577" s="214" t="s">
        <v>168</v>
      </c>
      <c r="G577" s="28"/>
      <c r="H577" s="312">
        <f>H578</f>
        <v>2747</v>
      </c>
    </row>
    <row r="578" spans="1:8" ht="25.5" x14ac:dyDescent="0.2">
      <c r="A578" s="357" t="s">
        <v>246</v>
      </c>
      <c r="C578" s="36" t="s">
        <v>17</v>
      </c>
      <c r="D578" s="36" t="s">
        <v>33</v>
      </c>
      <c r="E578" s="215" t="s">
        <v>306</v>
      </c>
      <c r="F578" s="216" t="s">
        <v>168</v>
      </c>
      <c r="G578" s="36" t="s">
        <v>247</v>
      </c>
      <c r="H578" s="314">
        <f>H579</f>
        <v>2747</v>
      </c>
    </row>
    <row r="579" spans="1:8" ht="12.75" x14ac:dyDescent="0.2">
      <c r="A579" s="187" t="s">
        <v>99</v>
      </c>
      <c r="C579" s="36" t="s">
        <v>17</v>
      </c>
      <c r="D579" s="36" t="s">
        <v>33</v>
      </c>
      <c r="E579" s="215" t="s">
        <v>306</v>
      </c>
      <c r="F579" s="216" t="s">
        <v>168</v>
      </c>
      <c r="G579" s="28" t="s">
        <v>100</v>
      </c>
      <c r="H579" s="314">
        <f>'ПРИЛОЖЕНИЕ № 5 (расх)'!H552</f>
        <v>2747</v>
      </c>
    </row>
    <row r="580" spans="1:8" ht="27" x14ac:dyDescent="0.2">
      <c r="A580" s="186" t="s">
        <v>628</v>
      </c>
      <c r="C580" s="47" t="s">
        <v>17</v>
      </c>
      <c r="D580" s="47" t="s">
        <v>33</v>
      </c>
      <c r="E580" s="210" t="s">
        <v>306</v>
      </c>
      <c r="F580" s="211" t="s">
        <v>661</v>
      </c>
      <c r="G580" s="47"/>
      <c r="H580" s="315">
        <f>H581</f>
        <v>1147.4000000000001</v>
      </c>
    </row>
    <row r="581" spans="1:8" ht="25.5" x14ac:dyDescent="0.2">
      <c r="A581" s="170" t="s">
        <v>246</v>
      </c>
      <c r="C581" s="48" t="s">
        <v>17</v>
      </c>
      <c r="D581" s="48" t="s">
        <v>33</v>
      </c>
      <c r="E581" s="218" t="s">
        <v>306</v>
      </c>
      <c r="F581" s="220" t="s">
        <v>661</v>
      </c>
      <c r="G581" s="48" t="s">
        <v>247</v>
      </c>
      <c r="H581" s="317">
        <f>H582</f>
        <v>1147.4000000000001</v>
      </c>
    </row>
    <row r="582" spans="1:8" ht="12.75" x14ac:dyDescent="0.2">
      <c r="A582" s="187" t="s">
        <v>99</v>
      </c>
      <c r="C582" s="48" t="s">
        <v>17</v>
      </c>
      <c r="D582" s="48" t="s">
        <v>33</v>
      </c>
      <c r="E582" s="218" t="s">
        <v>306</v>
      </c>
      <c r="F582" s="220" t="s">
        <v>661</v>
      </c>
      <c r="G582" s="48" t="s">
        <v>100</v>
      </c>
      <c r="H582" s="317">
        <f>'ПРИЛОЖЕНИЕ № 5 (расх)'!H555</f>
        <v>1147.4000000000001</v>
      </c>
    </row>
    <row r="583" spans="1:8" ht="27" x14ac:dyDescent="0.2">
      <c r="A583" s="186" t="s">
        <v>557</v>
      </c>
      <c r="C583" s="47" t="s">
        <v>17</v>
      </c>
      <c r="D583" s="47" t="s">
        <v>33</v>
      </c>
      <c r="E583" s="213" t="s">
        <v>306</v>
      </c>
      <c r="F583" s="211" t="s">
        <v>72</v>
      </c>
      <c r="G583" s="47"/>
      <c r="H583" s="315">
        <f>H584</f>
        <v>339.4</v>
      </c>
    </row>
    <row r="584" spans="1:8" ht="27" x14ac:dyDescent="0.2">
      <c r="A584" s="186" t="s">
        <v>516</v>
      </c>
      <c r="C584" s="47" t="s">
        <v>17</v>
      </c>
      <c r="D584" s="47" t="s">
        <v>33</v>
      </c>
      <c r="E584" s="213" t="s">
        <v>306</v>
      </c>
      <c r="F584" s="211" t="s">
        <v>102</v>
      </c>
      <c r="G584" s="47"/>
      <c r="H584" s="315">
        <f>H585</f>
        <v>339.4</v>
      </c>
    </row>
    <row r="585" spans="1:8" ht="25.5" x14ac:dyDescent="0.2">
      <c r="A585" s="357" t="s">
        <v>246</v>
      </c>
      <c r="C585" s="48" t="s">
        <v>17</v>
      </c>
      <c r="D585" s="48" t="s">
        <v>33</v>
      </c>
      <c r="E585" s="215" t="s">
        <v>306</v>
      </c>
      <c r="F585" s="216" t="s">
        <v>102</v>
      </c>
      <c r="G585" s="48" t="s">
        <v>247</v>
      </c>
      <c r="H585" s="317">
        <f>H586</f>
        <v>339.4</v>
      </c>
    </row>
    <row r="586" spans="1:8" ht="12.75" x14ac:dyDescent="0.2">
      <c r="A586" s="187" t="s">
        <v>99</v>
      </c>
      <c r="C586" s="48" t="s">
        <v>17</v>
      </c>
      <c r="D586" s="48" t="s">
        <v>33</v>
      </c>
      <c r="E586" s="215" t="s">
        <v>306</v>
      </c>
      <c r="F586" s="216" t="s">
        <v>102</v>
      </c>
      <c r="G586" s="48" t="s">
        <v>100</v>
      </c>
      <c r="H586" s="317">
        <f>'ПРИЛОЖЕНИЕ № 5 (расх)'!H559</f>
        <v>339.4</v>
      </c>
    </row>
    <row r="587" spans="1:8" ht="40.5" x14ac:dyDescent="0.2">
      <c r="A587" s="186" t="s">
        <v>606</v>
      </c>
      <c r="C587" s="47" t="s">
        <v>17</v>
      </c>
      <c r="D587" s="47" t="s">
        <v>33</v>
      </c>
      <c r="E587" s="213" t="s">
        <v>306</v>
      </c>
      <c r="F587" s="211" t="s">
        <v>72</v>
      </c>
      <c r="G587" s="47"/>
      <c r="H587" s="315">
        <f>H588</f>
        <v>531.70000000000005</v>
      </c>
    </row>
    <row r="588" spans="1:8" ht="27" x14ac:dyDescent="0.2">
      <c r="A588" s="186" t="s">
        <v>605</v>
      </c>
      <c r="C588" s="47" t="s">
        <v>17</v>
      </c>
      <c r="D588" s="47" t="s">
        <v>33</v>
      </c>
      <c r="E588" s="213" t="s">
        <v>306</v>
      </c>
      <c r="F588" s="211" t="s">
        <v>103</v>
      </c>
      <c r="G588" s="47"/>
      <c r="H588" s="315">
        <f>H589</f>
        <v>531.70000000000005</v>
      </c>
    </row>
    <row r="589" spans="1:8" ht="25.5" x14ac:dyDescent="0.2">
      <c r="A589" s="357" t="s">
        <v>246</v>
      </c>
      <c r="C589" s="48" t="s">
        <v>17</v>
      </c>
      <c r="D589" s="48" t="s">
        <v>33</v>
      </c>
      <c r="E589" s="215" t="s">
        <v>306</v>
      </c>
      <c r="F589" s="216" t="s">
        <v>103</v>
      </c>
      <c r="G589" s="48" t="s">
        <v>247</v>
      </c>
      <c r="H589" s="317">
        <f>H590</f>
        <v>531.70000000000005</v>
      </c>
    </row>
    <row r="590" spans="1:8" ht="12.75" x14ac:dyDescent="0.2">
      <c r="A590" s="187" t="s">
        <v>99</v>
      </c>
      <c r="C590" s="48" t="s">
        <v>17</v>
      </c>
      <c r="D590" s="48" t="s">
        <v>33</v>
      </c>
      <c r="E590" s="215" t="s">
        <v>306</v>
      </c>
      <c r="F590" s="216" t="s">
        <v>103</v>
      </c>
      <c r="G590" s="48" t="s">
        <v>100</v>
      </c>
      <c r="H590" s="317">
        <f>'ПРИЛОЖЕНИЕ № 5 (расх)'!H563</f>
        <v>531.70000000000005</v>
      </c>
    </row>
    <row r="591" spans="1:8" ht="27" x14ac:dyDescent="0.2">
      <c r="A591" s="186" t="s">
        <v>609</v>
      </c>
      <c r="C591" s="47" t="s">
        <v>17</v>
      </c>
      <c r="D591" s="47" t="s">
        <v>33</v>
      </c>
      <c r="E591" s="213" t="s">
        <v>306</v>
      </c>
      <c r="F591" s="211" t="s">
        <v>72</v>
      </c>
      <c r="G591" s="47"/>
      <c r="H591" s="315">
        <f>H592</f>
        <v>30095.1</v>
      </c>
    </row>
    <row r="592" spans="1:8" ht="13.5" x14ac:dyDescent="0.2">
      <c r="A592" s="186" t="s">
        <v>610</v>
      </c>
      <c r="C592" s="47" t="s">
        <v>17</v>
      </c>
      <c r="D592" s="47" t="s">
        <v>33</v>
      </c>
      <c r="E592" s="213" t="s">
        <v>306</v>
      </c>
      <c r="F592" s="211" t="s">
        <v>104</v>
      </c>
      <c r="G592" s="47"/>
      <c r="H592" s="315">
        <f>H593</f>
        <v>30095.1</v>
      </c>
    </row>
    <row r="593" spans="1:8" ht="25.5" x14ac:dyDescent="0.2">
      <c r="A593" s="357" t="s">
        <v>246</v>
      </c>
      <c r="C593" s="48" t="s">
        <v>17</v>
      </c>
      <c r="D593" s="48" t="s">
        <v>33</v>
      </c>
      <c r="E593" s="215" t="s">
        <v>306</v>
      </c>
      <c r="F593" s="216" t="s">
        <v>104</v>
      </c>
      <c r="G593" s="48" t="s">
        <v>247</v>
      </c>
      <c r="H593" s="317">
        <f>H594</f>
        <v>30095.1</v>
      </c>
    </row>
    <row r="594" spans="1:8" ht="12.75" x14ac:dyDescent="0.2">
      <c r="A594" s="191" t="s">
        <v>99</v>
      </c>
      <c r="C594" s="48" t="s">
        <v>17</v>
      </c>
      <c r="D594" s="48" t="s">
        <v>33</v>
      </c>
      <c r="E594" s="215" t="s">
        <v>306</v>
      </c>
      <c r="F594" s="216" t="s">
        <v>104</v>
      </c>
      <c r="G594" s="48" t="s">
        <v>100</v>
      </c>
      <c r="H594" s="317">
        <f>'ПРИЛОЖЕНИЕ № 5 (расх)'!H567</f>
        <v>30095.1</v>
      </c>
    </row>
    <row r="595" spans="1:8" ht="27" x14ac:dyDescent="0.2">
      <c r="A595" s="189" t="s">
        <v>558</v>
      </c>
      <c r="C595" s="47" t="s">
        <v>17</v>
      </c>
      <c r="D595" s="47" t="s">
        <v>33</v>
      </c>
      <c r="E595" s="213" t="s">
        <v>306</v>
      </c>
      <c r="F595" s="214" t="s">
        <v>72</v>
      </c>
      <c r="G595" s="47"/>
      <c r="H595" s="315">
        <f>H596</f>
        <v>83.2</v>
      </c>
    </row>
    <row r="596" spans="1:8" ht="27" x14ac:dyDescent="0.2">
      <c r="A596" s="189" t="s">
        <v>612</v>
      </c>
      <c r="C596" s="47" t="s">
        <v>17</v>
      </c>
      <c r="D596" s="47" t="s">
        <v>33</v>
      </c>
      <c r="E596" s="213" t="s">
        <v>306</v>
      </c>
      <c r="F596" s="214" t="s">
        <v>105</v>
      </c>
      <c r="G596" s="47"/>
      <c r="H596" s="315">
        <f>H597</f>
        <v>83.2</v>
      </c>
    </row>
    <row r="597" spans="1:8" ht="25.5" x14ac:dyDescent="0.2">
      <c r="A597" s="357" t="s">
        <v>246</v>
      </c>
      <c r="C597" s="48" t="s">
        <v>17</v>
      </c>
      <c r="D597" s="48" t="s">
        <v>33</v>
      </c>
      <c r="E597" s="215" t="s">
        <v>306</v>
      </c>
      <c r="F597" s="216" t="s">
        <v>105</v>
      </c>
      <c r="G597" s="48" t="s">
        <v>247</v>
      </c>
      <c r="H597" s="317">
        <f>H598</f>
        <v>83.2</v>
      </c>
    </row>
    <row r="598" spans="1:8" ht="12.75" x14ac:dyDescent="0.2">
      <c r="A598" s="187" t="s">
        <v>99</v>
      </c>
      <c r="C598" s="48" t="s">
        <v>17</v>
      </c>
      <c r="D598" s="48" t="s">
        <v>33</v>
      </c>
      <c r="E598" s="215" t="s">
        <v>306</v>
      </c>
      <c r="F598" s="216" t="s">
        <v>105</v>
      </c>
      <c r="G598" s="48" t="s">
        <v>100</v>
      </c>
      <c r="H598" s="317">
        <f>'ПРИЛОЖЕНИЕ № 5 (расх)'!H571</f>
        <v>83.2</v>
      </c>
    </row>
    <row r="599" spans="1:8" ht="38.25" x14ac:dyDescent="0.2">
      <c r="A599" s="202" t="s">
        <v>209</v>
      </c>
      <c r="C599" s="105" t="s">
        <v>17</v>
      </c>
      <c r="D599" s="105" t="s">
        <v>33</v>
      </c>
      <c r="E599" s="208" t="s">
        <v>261</v>
      </c>
      <c r="F599" s="209" t="s">
        <v>72</v>
      </c>
      <c r="G599" s="28"/>
      <c r="H599" s="313">
        <f>H600+H605</f>
        <v>173.3</v>
      </c>
    </row>
    <row r="600" spans="1:8" ht="27" x14ac:dyDescent="0.25">
      <c r="A600" s="446" t="s">
        <v>262</v>
      </c>
      <c r="C600" s="105" t="s">
        <v>17</v>
      </c>
      <c r="D600" s="105" t="s">
        <v>33</v>
      </c>
      <c r="E600" s="208" t="s">
        <v>259</v>
      </c>
      <c r="F600" s="209" t="s">
        <v>72</v>
      </c>
      <c r="G600" s="28"/>
      <c r="H600" s="313">
        <f>H601</f>
        <v>55.8</v>
      </c>
    </row>
    <row r="601" spans="1:8" ht="13.5" x14ac:dyDescent="0.25">
      <c r="A601" s="446" t="s">
        <v>224</v>
      </c>
      <c r="C601" s="47" t="s">
        <v>17</v>
      </c>
      <c r="D601" s="47" t="s">
        <v>33</v>
      </c>
      <c r="E601" s="210" t="s">
        <v>259</v>
      </c>
      <c r="F601" s="211" t="s">
        <v>172</v>
      </c>
      <c r="G601" s="28"/>
      <c r="H601" s="313">
        <f>H602</f>
        <v>55.8</v>
      </c>
    </row>
    <row r="602" spans="1:8" ht="13.5" x14ac:dyDescent="0.2">
      <c r="A602" s="186" t="s">
        <v>368</v>
      </c>
      <c r="C602" s="47" t="s">
        <v>17</v>
      </c>
      <c r="D602" s="47" t="s">
        <v>33</v>
      </c>
      <c r="E602" s="210" t="s">
        <v>259</v>
      </c>
      <c r="F602" s="211" t="s">
        <v>256</v>
      </c>
      <c r="G602" s="28"/>
      <c r="H602" s="312">
        <f>H603</f>
        <v>55.8</v>
      </c>
    </row>
    <row r="603" spans="1:8" ht="25.5" x14ac:dyDescent="0.2">
      <c r="A603" s="357" t="s">
        <v>246</v>
      </c>
      <c r="C603" s="36" t="s">
        <v>17</v>
      </c>
      <c r="D603" s="36" t="s">
        <v>33</v>
      </c>
      <c r="E603" s="215" t="s">
        <v>259</v>
      </c>
      <c r="F603" s="216" t="s">
        <v>256</v>
      </c>
      <c r="G603" s="36" t="s">
        <v>247</v>
      </c>
      <c r="H603" s="314">
        <f>H604</f>
        <v>55.8</v>
      </c>
    </row>
    <row r="604" spans="1:8" ht="12.75" x14ac:dyDescent="0.2">
      <c r="A604" s="191" t="s">
        <v>99</v>
      </c>
      <c r="C604" s="48" t="s">
        <v>17</v>
      </c>
      <c r="D604" s="48" t="s">
        <v>33</v>
      </c>
      <c r="E604" s="218" t="s">
        <v>259</v>
      </c>
      <c r="F604" s="220" t="s">
        <v>256</v>
      </c>
      <c r="G604" s="28" t="s">
        <v>100</v>
      </c>
      <c r="H604" s="314">
        <f>'ПРИЛОЖЕНИЕ № 5 (расх)'!H577</f>
        <v>55.8</v>
      </c>
    </row>
    <row r="605" spans="1:8" ht="27" x14ac:dyDescent="0.25">
      <c r="A605" s="446" t="s">
        <v>559</v>
      </c>
      <c r="C605" s="105" t="s">
        <v>17</v>
      </c>
      <c r="D605" s="105" t="s">
        <v>33</v>
      </c>
      <c r="E605" s="208" t="s">
        <v>260</v>
      </c>
      <c r="F605" s="209" t="s">
        <v>72</v>
      </c>
      <c r="G605" s="28"/>
      <c r="H605" s="313">
        <f>H606</f>
        <v>117.5</v>
      </c>
    </row>
    <row r="606" spans="1:8" ht="13.5" x14ac:dyDescent="0.25">
      <c r="A606" s="446" t="s">
        <v>224</v>
      </c>
      <c r="C606" s="47" t="s">
        <v>17</v>
      </c>
      <c r="D606" s="47" t="s">
        <v>33</v>
      </c>
      <c r="E606" s="210" t="s">
        <v>260</v>
      </c>
      <c r="F606" s="211" t="s">
        <v>172</v>
      </c>
      <c r="G606" s="432"/>
      <c r="H606" s="312">
        <f>H607</f>
        <v>117.5</v>
      </c>
    </row>
    <row r="607" spans="1:8" ht="13.5" x14ac:dyDescent="0.2">
      <c r="A607" s="186" t="s">
        <v>368</v>
      </c>
      <c r="C607" s="47" t="s">
        <v>17</v>
      </c>
      <c r="D607" s="47" t="s">
        <v>33</v>
      </c>
      <c r="E607" s="210" t="s">
        <v>260</v>
      </c>
      <c r="F607" s="211" t="s">
        <v>256</v>
      </c>
      <c r="G607" s="432"/>
      <c r="H607" s="312">
        <f>H608</f>
        <v>117.5</v>
      </c>
    </row>
    <row r="608" spans="1:8" ht="25.5" x14ac:dyDescent="0.2">
      <c r="A608" s="357" t="s">
        <v>246</v>
      </c>
      <c r="C608" s="36" t="s">
        <v>17</v>
      </c>
      <c r="D608" s="36" t="s">
        <v>33</v>
      </c>
      <c r="E608" s="215" t="s">
        <v>260</v>
      </c>
      <c r="F608" s="216" t="s">
        <v>256</v>
      </c>
      <c r="G608" s="36" t="s">
        <v>247</v>
      </c>
      <c r="H608" s="314">
        <f>H609</f>
        <v>117.5</v>
      </c>
    </row>
    <row r="609" spans="1:8" ht="12.75" x14ac:dyDescent="0.2">
      <c r="A609" s="187" t="s">
        <v>99</v>
      </c>
      <c r="C609" s="48" t="s">
        <v>17</v>
      </c>
      <c r="D609" s="48" t="s">
        <v>33</v>
      </c>
      <c r="E609" s="218" t="s">
        <v>260</v>
      </c>
      <c r="F609" s="220" t="s">
        <v>256</v>
      </c>
      <c r="G609" s="28" t="s">
        <v>100</v>
      </c>
      <c r="H609" s="314">
        <f>'ПРИЛОЖЕНИЕ № 5 (расх)'!H582</f>
        <v>117.5</v>
      </c>
    </row>
    <row r="610" spans="1:8" ht="27" x14ac:dyDescent="0.2">
      <c r="A610" s="192" t="s">
        <v>265</v>
      </c>
      <c r="C610" s="47" t="s">
        <v>17</v>
      </c>
      <c r="D610" s="47" t="s">
        <v>33</v>
      </c>
      <c r="E610" s="213" t="s">
        <v>264</v>
      </c>
      <c r="F610" s="214" t="s">
        <v>72</v>
      </c>
      <c r="G610" s="47"/>
      <c r="H610" s="315">
        <f>H611</f>
        <v>0</v>
      </c>
    </row>
    <row r="611" spans="1:8" ht="27" x14ac:dyDescent="0.2">
      <c r="A611" s="192" t="s">
        <v>560</v>
      </c>
      <c r="C611" s="47" t="s">
        <v>17</v>
      </c>
      <c r="D611" s="47" t="s">
        <v>33</v>
      </c>
      <c r="E611" s="213" t="s">
        <v>263</v>
      </c>
      <c r="F611" s="214" t="s">
        <v>72</v>
      </c>
      <c r="G611" s="47"/>
      <c r="H611" s="315">
        <f>H615+H612</f>
        <v>0</v>
      </c>
    </row>
    <row r="612" spans="1:8" ht="27" x14ac:dyDescent="0.2">
      <c r="A612" s="500" t="s">
        <v>561</v>
      </c>
      <c r="C612" s="47" t="s">
        <v>17</v>
      </c>
      <c r="D612" s="47" t="s">
        <v>33</v>
      </c>
      <c r="E612" s="213" t="s">
        <v>263</v>
      </c>
      <c r="F612" s="211" t="s">
        <v>101</v>
      </c>
      <c r="G612" s="105"/>
      <c r="H612" s="315">
        <f>H613</f>
        <v>0</v>
      </c>
    </row>
    <row r="613" spans="1:8" ht="25.5" x14ac:dyDescent="0.2">
      <c r="A613" s="357" t="s">
        <v>246</v>
      </c>
      <c r="C613" s="36" t="s">
        <v>17</v>
      </c>
      <c r="D613" s="36" t="s">
        <v>33</v>
      </c>
      <c r="E613" s="215" t="s">
        <v>263</v>
      </c>
      <c r="F613" s="216" t="s">
        <v>101</v>
      </c>
      <c r="G613" s="48" t="s">
        <v>247</v>
      </c>
      <c r="H613" s="317">
        <f>H614</f>
        <v>0</v>
      </c>
    </row>
    <row r="614" spans="1:8" ht="12.75" x14ac:dyDescent="0.2">
      <c r="A614" s="187" t="s">
        <v>99</v>
      </c>
      <c r="C614" s="36" t="s">
        <v>17</v>
      </c>
      <c r="D614" s="36" t="s">
        <v>33</v>
      </c>
      <c r="E614" s="215" t="s">
        <v>263</v>
      </c>
      <c r="F614" s="216" t="s">
        <v>101</v>
      </c>
      <c r="G614" s="36" t="s">
        <v>100</v>
      </c>
      <c r="H614" s="317">
        <f>'ПРИЛОЖЕНИЕ № 5 (расх)'!H587</f>
        <v>0</v>
      </c>
    </row>
    <row r="615" spans="1:8" ht="27" x14ac:dyDescent="0.2">
      <c r="A615" s="192" t="s">
        <v>562</v>
      </c>
      <c r="C615" s="47" t="s">
        <v>17</v>
      </c>
      <c r="D615" s="47" t="s">
        <v>33</v>
      </c>
      <c r="E615" s="213" t="s">
        <v>263</v>
      </c>
      <c r="F615" s="214" t="s">
        <v>134</v>
      </c>
      <c r="G615" s="47"/>
      <c r="H615" s="315">
        <f>H616</f>
        <v>0</v>
      </c>
    </row>
    <row r="616" spans="1:8" ht="25.5" x14ac:dyDescent="0.2">
      <c r="A616" s="357" t="s">
        <v>246</v>
      </c>
      <c r="C616" s="48" t="s">
        <v>17</v>
      </c>
      <c r="D616" s="48" t="s">
        <v>33</v>
      </c>
      <c r="E616" s="215" t="s">
        <v>263</v>
      </c>
      <c r="F616" s="216" t="s">
        <v>134</v>
      </c>
      <c r="G616" s="48" t="s">
        <v>247</v>
      </c>
      <c r="H616" s="317">
        <f>H617</f>
        <v>0</v>
      </c>
    </row>
    <row r="617" spans="1:8" ht="12.75" x14ac:dyDescent="0.2">
      <c r="A617" s="191" t="s">
        <v>99</v>
      </c>
      <c r="C617" s="48" t="s">
        <v>17</v>
      </c>
      <c r="D617" s="48" t="s">
        <v>33</v>
      </c>
      <c r="E617" s="215" t="s">
        <v>263</v>
      </c>
      <c r="F617" s="216" t="s">
        <v>134</v>
      </c>
      <c r="G617" s="48" t="s">
        <v>100</v>
      </c>
      <c r="H617" s="317">
        <f>'ПРИЛОЖЕНИЕ № 5 (расх)'!H590</f>
        <v>0</v>
      </c>
    </row>
    <row r="618" spans="1:8" ht="12.75" x14ac:dyDescent="0.2">
      <c r="A618" s="231" t="s">
        <v>188</v>
      </c>
      <c r="C618" s="105" t="s">
        <v>17</v>
      </c>
      <c r="D618" s="105" t="s">
        <v>33</v>
      </c>
      <c r="E618" s="208" t="s">
        <v>267</v>
      </c>
      <c r="F618" s="209" t="s">
        <v>72</v>
      </c>
      <c r="G618" s="105"/>
      <c r="H618" s="316">
        <f>H619+H630</f>
        <v>612.1</v>
      </c>
    </row>
    <row r="619" spans="1:8" ht="13.5" x14ac:dyDescent="0.2">
      <c r="A619" s="188" t="s">
        <v>189</v>
      </c>
      <c r="C619" s="34" t="s">
        <v>17</v>
      </c>
      <c r="D619" s="34" t="s">
        <v>33</v>
      </c>
      <c r="E619" s="210" t="s">
        <v>266</v>
      </c>
      <c r="F619" s="211" t="s">
        <v>72</v>
      </c>
      <c r="G619" s="47"/>
      <c r="H619" s="315">
        <f>H620+H627+H624</f>
        <v>183.4</v>
      </c>
    </row>
    <row r="620" spans="1:8" ht="13.5" x14ac:dyDescent="0.25">
      <c r="A620" s="446" t="s">
        <v>224</v>
      </c>
      <c r="C620" s="47" t="s">
        <v>17</v>
      </c>
      <c r="D620" s="47" t="s">
        <v>33</v>
      </c>
      <c r="E620" s="210" t="s">
        <v>266</v>
      </c>
      <c r="F620" s="211" t="s">
        <v>172</v>
      </c>
      <c r="G620" s="27"/>
      <c r="H620" s="315">
        <f>H621</f>
        <v>134.5</v>
      </c>
    </row>
    <row r="621" spans="1:8" ht="13.5" x14ac:dyDescent="0.2">
      <c r="A621" s="186" t="s">
        <v>368</v>
      </c>
      <c r="C621" s="47" t="s">
        <v>17</v>
      </c>
      <c r="D621" s="47" t="s">
        <v>33</v>
      </c>
      <c r="E621" s="213" t="s">
        <v>266</v>
      </c>
      <c r="F621" s="214" t="s">
        <v>256</v>
      </c>
      <c r="G621" s="27"/>
      <c r="H621" s="315">
        <f>H622</f>
        <v>134.5</v>
      </c>
    </row>
    <row r="622" spans="1:8" ht="25.5" x14ac:dyDescent="0.2">
      <c r="A622" s="357" t="s">
        <v>246</v>
      </c>
      <c r="C622" s="48" t="s">
        <v>17</v>
      </c>
      <c r="D622" s="48" t="s">
        <v>33</v>
      </c>
      <c r="E622" s="215" t="s">
        <v>266</v>
      </c>
      <c r="F622" s="216" t="s">
        <v>256</v>
      </c>
      <c r="G622" s="48" t="s">
        <v>247</v>
      </c>
      <c r="H622" s="317">
        <f>H623</f>
        <v>134.5</v>
      </c>
    </row>
    <row r="623" spans="1:8" ht="12.75" x14ac:dyDescent="0.2">
      <c r="A623" s="187" t="s">
        <v>99</v>
      </c>
      <c r="C623" s="36" t="s">
        <v>17</v>
      </c>
      <c r="D623" s="36" t="s">
        <v>33</v>
      </c>
      <c r="E623" s="215" t="s">
        <v>266</v>
      </c>
      <c r="F623" s="216" t="s">
        <v>256</v>
      </c>
      <c r="G623" s="48" t="s">
        <v>100</v>
      </c>
      <c r="H623" s="317">
        <f>'ПРИЛОЖЕНИЕ № 5 (расх)'!H596</f>
        <v>134.5</v>
      </c>
    </row>
    <row r="624" spans="1:8" ht="40.5" x14ac:dyDescent="0.2">
      <c r="A624" s="189" t="s">
        <v>501</v>
      </c>
      <c r="C624" s="34" t="s">
        <v>17</v>
      </c>
      <c r="D624" s="34" t="s">
        <v>33</v>
      </c>
      <c r="E624" s="210" t="s">
        <v>266</v>
      </c>
      <c r="F624" s="211" t="s">
        <v>399</v>
      </c>
      <c r="G624" s="105"/>
      <c r="H624" s="315">
        <f>H626</f>
        <v>32.6</v>
      </c>
    </row>
    <row r="625" spans="1:8" ht="25.5" x14ac:dyDescent="0.2">
      <c r="A625" s="170" t="s">
        <v>246</v>
      </c>
      <c r="C625" s="36" t="s">
        <v>17</v>
      </c>
      <c r="D625" s="36" t="s">
        <v>33</v>
      </c>
      <c r="E625" s="218" t="s">
        <v>266</v>
      </c>
      <c r="F625" s="216" t="s">
        <v>399</v>
      </c>
      <c r="G625" s="28" t="s">
        <v>247</v>
      </c>
      <c r="H625" s="317">
        <f>H626</f>
        <v>32.6</v>
      </c>
    </row>
    <row r="626" spans="1:8" ht="12.75" x14ac:dyDescent="0.2">
      <c r="A626" s="191" t="s">
        <v>99</v>
      </c>
      <c r="C626" s="36" t="s">
        <v>17</v>
      </c>
      <c r="D626" s="36" t="s">
        <v>33</v>
      </c>
      <c r="E626" s="218" t="s">
        <v>266</v>
      </c>
      <c r="F626" s="216" t="s">
        <v>399</v>
      </c>
      <c r="G626" s="36" t="s">
        <v>100</v>
      </c>
      <c r="H626" s="317">
        <f>'ПРИЛОЖЕНИЕ № 5 (расх)'!H599</f>
        <v>32.6</v>
      </c>
    </row>
    <row r="627" spans="1:8" ht="40.5" x14ac:dyDescent="0.2">
      <c r="A627" s="192" t="s">
        <v>503</v>
      </c>
      <c r="C627" s="34" t="s">
        <v>17</v>
      </c>
      <c r="D627" s="34" t="s">
        <v>33</v>
      </c>
      <c r="E627" s="210" t="s">
        <v>266</v>
      </c>
      <c r="F627" s="209" t="s">
        <v>400</v>
      </c>
      <c r="G627" s="47"/>
      <c r="H627" s="315">
        <f>H628</f>
        <v>16.3</v>
      </c>
    </row>
    <row r="628" spans="1:8" ht="25.5" x14ac:dyDescent="0.2">
      <c r="A628" s="380" t="s">
        <v>246</v>
      </c>
      <c r="C628" s="36" t="s">
        <v>17</v>
      </c>
      <c r="D628" s="36" t="s">
        <v>33</v>
      </c>
      <c r="E628" s="215" t="s">
        <v>266</v>
      </c>
      <c r="F628" s="220" t="s">
        <v>400</v>
      </c>
      <c r="G628" s="48" t="s">
        <v>247</v>
      </c>
      <c r="H628" s="317">
        <f>H629</f>
        <v>16.3</v>
      </c>
    </row>
    <row r="629" spans="1:8" ht="12.75" x14ac:dyDescent="0.2">
      <c r="A629" s="191" t="s">
        <v>99</v>
      </c>
      <c r="C629" s="36" t="s">
        <v>17</v>
      </c>
      <c r="D629" s="36" t="s">
        <v>33</v>
      </c>
      <c r="E629" s="215" t="s">
        <v>266</v>
      </c>
      <c r="F629" s="220" t="s">
        <v>400</v>
      </c>
      <c r="G629" s="48" t="s">
        <v>100</v>
      </c>
      <c r="H629" s="317">
        <f>'ПРИЛОЖЕНИЕ № 5 (расх)'!H602</f>
        <v>16.3</v>
      </c>
    </row>
    <row r="630" spans="1:8" ht="13.5" x14ac:dyDescent="0.2">
      <c r="A630" s="188" t="s">
        <v>563</v>
      </c>
      <c r="C630" s="34" t="s">
        <v>17</v>
      </c>
      <c r="D630" s="34" t="s">
        <v>33</v>
      </c>
      <c r="E630" s="210" t="s">
        <v>268</v>
      </c>
      <c r="F630" s="211" t="s">
        <v>72</v>
      </c>
      <c r="G630" s="47"/>
      <c r="H630" s="315">
        <f>H631+H638+H635</f>
        <v>428.7</v>
      </c>
    </row>
    <row r="631" spans="1:8" ht="13.5" x14ac:dyDescent="0.25">
      <c r="A631" s="446" t="s">
        <v>224</v>
      </c>
      <c r="C631" s="34" t="s">
        <v>17</v>
      </c>
      <c r="D631" s="34" t="s">
        <v>33</v>
      </c>
      <c r="E631" s="210" t="s">
        <v>268</v>
      </c>
      <c r="F631" s="211" t="s">
        <v>172</v>
      </c>
      <c r="G631" s="47"/>
      <c r="H631" s="315">
        <f>H632</f>
        <v>282</v>
      </c>
    </row>
    <row r="632" spans="1:8" ht="13.5" x14ac:dyDescent="0.2">
      <c r="A632" s="186" t="s">
        <v>368</v>
      </c>
      <c r="C632" s="47" t="s">
        <v>17</v>
      </c>
      <c r="D632" s="47" t="s">
        <v>33</v>
      </c>
      <c r="E632" s="213" t="s">
        <v>268</v>
      </c>
      <c r="F632" s="214" t="s">
        <v>256</v>
      </c>
      <c r="G632" s="27"/>
      <c r="H632" s="315">
        <f>H633</f>
        <v>282</v>
      </c>
    </row>
    <row r="633" spans="1:8" ht="25.5" x14ac:dyDescent="0.2">
      <c r="A633" s="357" t="s">
        <v>246</v>
      </c>
      <c r="C633" s="48" t="s">
        <v>17</v>
      </c>
      <c r="D633" s="48" t="s">
        <v>33</v>
      </c>
      <c r="E633" s="215" t="s">
        <v>268</v>
      </c>
      <c r="F633" s="216" t="s">
        <v>256</v>
      </c>
      <c r="G633" s="48" t="s">
        <v>247</v>
      </c>
      <c r="H633" s="317">
        <f>H634</f>
        <v>282</v>
      </c>
    </row>
    <row r="634" spans="1:8" ht="12.75" x14ac:dyDescent="0.2">
      <c r="A634" s="187" t="s">
        <v>99</v>
      </c>
      <c r="C634" s="36" t="s">
        <v>17</v>
      </c>
      <c r="D634" s="36" t="s">
        <v>33</v>
      </c>
      <c r="E634" s="215" t="s">
        <v>268</v>
      </c>
      <c r="F634" s="216" t="s">
        <v>256</v>
      </c>
      <c r="G634" s="48" t="s">
        <v>100</v>
      </c>
      <c r="H634" s="317">
        <f>'ПРИЛОЖЕНИЕ № 5 (расх)'!H607</f>
        <v>282</v>
      </c>
    </row>
    <row r="635" spans="1:8" ht="27" x14ac:dyDescent="0.2">
      <c r="A635" s="189" t="s">
        <v>502</v>
      </c>
      <c r="C635" s="47" t="s">
        <v>17</v>
      </c>
      <c r="D635" s="47" t="s">
        <v>33</v>
      </c>
      <c r="E635" s="213" t="s">
        <v>268</v>
      </c>
      <c r="F635" s="214" t="s">
        <v>402</v>
      </c>
      <c r="G635" s="47"/>
      <c r="H635" s="315">
        <f>H636</f>
        <v>97.8</v>
      </c>
    </row>
    <row r="636" spans="1:8" ht="25.5" x14ac:dyDescent="0.2">
      <c r="A636" s="170" t="s">
        <v>246</v>
      </c>
      <c r="C636" s="48" t="s">
        <v>17</v>
      </c>
      <c r="D636" s="48" t="s">
        <v>33</v>
      </c>
      <c r="E636" s="215" t="s">
        <v>268</v>
      </c>
      <c r="F636" s="216" t="s">
        <v>402</v>
      </c>
      <c r="G636" s="48" t="s">
        <v>247</v>
      </c>
      <c r="H636" s="317">
        <f>H637</f>
        <v>97.8</v>
      </c>
    </row>
    <row r="637" spans="1:8" ht="12.75" x14ac:dyDescent="0.2">
      <c r="A637" s="191" t="s">
        <v>99</v>
      </c>
      <c r="C637" s="48" t="s">
        <v>17</v>
      </c>
      <c r="D637" s="48" t="s">
        <v>33</v>
      </c>
      <c r="E637" s="215" t="s">
        <v>268</v>
      </c>
      <c r="F637" s="216" t="s">
        <v>402</v>
      </c>
      <c r="G637" s="48" t="s">
        <v>100</v>
      </c>
      <c r="H637" s="317">
        <f>'ПРИЛОЖЕНИЕ № 5 (расх)'!H610</f>
        <v>97.8</v>
      </c>
    </row>
    <row r="638" spans="1:8" ht="40.5" x14ac:dyDescent="0.2">
      <c r="A638" s="192" t="s">
        <v>554</v>
      </c>
      <c r="C638" s="47" t="s">
        <v>17</v>
      </c>
      <c r="D638" s="47" t="s">
        <v>33</v>
      </c>
      <c r="E638" s="213" t="s">
        <v>268</v>
      </c>
      <c r="F638" s="211" t="s">
        <v>401</v>
      </c>
      <c r="G638" s="47"/>
      <c r="H638" s="315">
        <f>H639</f>
        <v>48.9</v>
      </c>
    </row>
    <row r="639" spans="1:8" ht="25.5" x14ac:dyDescent="0.2">
      <c r="A639" s="380" t="s">
        <v>246</v>
      </c>
      <c r="C639" s="48" t="s">
        <v>17</v>
      </c>
      <c r="D639" s="48" t="s">
        <v>33</v>
      </c>
      <c r="E639" s="215" t="s">
        <v>268</v>
      </c>
      <c r="F639" s="220" t="s">
        <v>401</v>
      </c>
      <c r="G639" s="48" t="s">
        <v>247</v>
      </c>
      <c r="H639" s="317">
        <f>H640</f>
        <v>48.9</v>
      </c>
    </row>
    <row r="640" spans="1:8" ht="12.75" x14ac:dyDescent="0.2">
      <c r="A640" s="191" t="s">
        <v>99</v>
      </c>
      <c r="C640" s="48" t="s">
        <v>17</v>
      </c>
      <c r="D640" s="48" t="s">
        <v>33</v>
      </c>
      <c r="E640" s="215" t="s">
        <v>268</v>
      </c>
      <c r="F640" s="220" t="s">
        <v>401</v>
      </c>
      <c r="G640" s="48" t="s">
        <v>100</v>
      </c>
      <c r="H640" s="317">
        <f>'ПРИЛОЖЕНИЕ № 5 (расх)'!H613</f>
        <v>48.9</v>
      </c>
    </row>
    <row r="641" spans="1:8" ht="40.5" x14ac:dyDescent="0.2">
      <c r="A641" s="186" t="s">
        <v>591</v>
      </c>
      <c r="C641" s="34" t="s">
        <v>17</v>
      </c>
      <c r="D641" s="34" t="s">
        <v>33</v>
      </c>
      <c r="E641" s="213" t="s">
        <v>214</v>
      </c>
      <c r="F641" s="214" t="s">
        <v>72</v>
      </c>
      <c r="G641" s="47"/>
      <c r="H641" s="315">
        <f>H642</f>
        <v>0</v>
      </c>
    </row>
    <row r="642" spans="1:8" ht="13.5" x14ac:dyDescent="0.25">
      <c r="A642" s="464" t="s">
        <v>551</v>
      </c>
      <c r="C642" s="34" t="s">
        <v>17</v>
      </c>
      <c r="D642" s="34" t="s">
        <v>33</v>
      </c>
      <c r="E642" s="213" t="s">
        <v>295</v>
      </c>
      <c r="F642" s="214" t="s">
        <v>72</v>
      </c>
      <c r="G642" s="47"/>
      <c r="H642" s="315">
        <f>H643+H647</f>
        <v>0</v>
      </c>
    </row>
    <row r="643" spans="1:8" ht="27" x14ac:dyDescent="0.25">
      <c r="A643" s="446" t="s">
        <v>552</v>
      </c>
      <c r="C643" s="34" t="s">
        <v>17</v>
      </c>
      <c r="D643" s="34" t="s">
        <v>33</v>
      </c>
      <c r="E643" s="213" t="s">
        <v>302</v>
      </c>
      <c r="F643" s="214" t="s">
        <v>72</v>
      </c>
      <c r="G643" s="56"/>
      <c r="H643" s="315">
        <f>H644</f>
        <v>0</v>
      </c>
    </row>
    <row r="644" spans="1:8" ht="13.5" x14ac:dyDescent="0.2">
      <c r="A644" s="186" t="s">
        <v>368</v>
      </c>
      <c r="C644" s="34" t="s">
        <v>17</v>
      </c>
      <c r="D644" s="34" t="s">
        <v>33</v>
      </c>
      <c r="E644" s="213" t="s">
        <v>302</v>
      </c>
      <c r="F644" s="214" t="s">
        <v>256</v>
      </c>
      <c r="G644" s="56"/>
      <c r="H644" s="315">
        <f>H645</f>
        <v>0</v>
      </c>
    </row>
    <row r="645" spans="1:8" ht="25.5" x14ac:dyDescent="0.2">
      <c r="A645" s="380" t="s">
        <v>246</v>
      </c>
      <c r="C645" s="36" t="s">
        <v>17</v>
      </c>
      <c r="D645" s="36" t="s">
        <v>33</v>
      </c>
      <c r="E645" s="215" t="s">
        <v>302</v>
      </c>
      <c r="F645" s="216" t="s">
        <v>256</v>
      </c>
      <c r="G645" s="48" t="s">
        <v>247</v>
      </c>
      <c r="H645" s="315">
        <f>H646</f>
        <v>0</v>
      </c>
    </row>
    <row r="646" spans="1:8" ht="12.75" x14ac:dyDescent="0.2">
      <c r="A646" s="191" t="s">
        <v>99</v>
      </c>
      <c r="C646" s="36" t="s">
        <v>17</v>
      </c>
      <c r="D646" s="36" t="s">
        <v>33</v>
      </c>
      <c r="E646" s="215" t="s">
        <v>302</v>
      </c>
      <c r="F646" s="216" t="s">
        <v>256</v>
      </c>
      <c r="G646" s="48" t="s">
        <v>100</v>
      </c>
      <c r="H646" s="317">
        <f>'ПРИЛОЖЕНИЕ № 5 (расх)'!H619</f>
        <v>0</v>
      </c>
    </row>
    <row r="647" spans="1:8" ht="13.5" x14ac:dyDescent="0.25">
      <c r="A647" s="446" t="s">
        <v>553</v>
      </c>
      <c r="C647" s="34" t="s">
        <v>17</v>
      </c>
      <c r="D647" s="34" t="s">
        <v>33</v>
      </c>
      <c r="E647" s="213" t="s">
        <v>303</v>
      </c>
      <c r="F647" s="214" t="s">
        <v>72</v>
      </c>
      <c r="G647" s="47"/>
      <c r="H647" s="315">
        <f>H648</f>
        <v>0</v>
      </c>
    </row>
    <row r="648" spans="1:8" ht="13.5" x14ac:dyDescent="0.2">
      <c r="A648" s="186" t="s">
        <v>368</v>
      </c>
      <c r="C648" s="34" t="s">
        <v>17</v>
      </c>
      <c r="D648" s="34" t="s">
        <v>33</v>
      </c>
      <c r="E648" s="213" t="s">
        <v>303</v>
      </c>
      <c r="F648" s="214" t="s">
        <v>256</v>
      </c>
      <c r="G648" s="47"/>
      <c r="H648" s="315">
        <f>H649</f>
        <v>0</v>
      </c>
    </row>
    <row r="649" spans="1:8" ht="25.5" x14ac:dyDescent="0.2">
      <c r="A649" s="380" t="s">
        <v>246</v>
      </c>
      <c r="C649" s="36" t="s">
        <v>17</v>
      </c>
      <c r="D649" s="36" t="s">
        <v>33</v>
      </c>
      <c r="E649" s="215" t="s">
        <v>303</v>
      </c>
      <c r="F649" s="216" t="s">
        <v>256</v>
      </c>
      <c r="G649" s="48" t="s">
        <v>247</v>
      </c>
      <c r="H649" s="317">
        <f>H650</f>
        <v>0</v>
      </c>
    </row>
    <row r="650" spans="1:8" ht="12.75" x14ac:dyDescent="0.2">
      <c r="A650" s="191" t="s">
        <v>99</v>
      </c>
      <c r="C650" s="36" t="s">
        <v>17</v>
      </c>
      <c r="D650" s="36" t="s">
        <v>33</v>
      </c>
      <c r="E650" s="215" t="s">
        <v>303</v>
      </c>
      <c r="F650" s="216" t="s">
        <v>256</v>
      </c>
      <c r="G650" s="48" t="s">
        <v>100</v>
      </c>
      <c r="H650" s="317">
        <f>'ПРИЛОЖЕНИЕ № 5 (расх)'!H623</f>
        <v>0</v>
      </c>
    </row>
    <row r="651" spans="1:8" ht="12.75" x14ac:dyDescent="0.2">
      <c r="A651" s="299" t="s">
        <v>225</v>
      </c>
      <c r="C651" s="517" t="s">
        <v>17</v>
      </c>
      <c r="D651" s="517" t="s">
        <v>33</v>
      </c>
      <c r="E651" s="208" t="s">
        <v>221</v>
      </c>
      <c r="F651" s="92" t="s">
        <v>72</v>
      </c>
      <c r="G651" s="280"/>
      <c r="H651" s="316">
        <f>H652+H655</f>
        <v>216.98</v>
      </c>
    </row>
    <row r="652" spans="1:8" ht="40.5" x14ac:dyDescent="0.2">
      <c r="A652" s="169" t="s">
        <v>731</v>
      </c>
      <c r="C652" s="519" t="s">
        <v>17</v>
      </c>
      <c r="D652" s="519" t="s">
        <v>33</v>
      </c>
      <c r="E652" s="210" t="s">
        <v>730</v>
      </c>
      <c r="F652" s="214" t="s">
        <v>648</v>
      </c>
      <c r="G652" s="19"/>
      <c r="H652" s="315">
        <f>H653</f>
        <v>40</v>
      </c>
    </row>
    <row r="653" spans="1:8" ht="12.75" x14ac:dyDescent="0.2">
      <c r="A653" s="416" t="s">
        <v>238</v>
      </c>
      <c r="C653" s="516" t="s">
        <v>17</v>
      </c>
      <c r="D653" s="516" t="s">
        <v>33</v>
      </c>
      <c r="E653" s="218" t="s">
        <v>730</v>
      </c>
      <c r="F653" s="216" t="s">
        <v>648</v>
      </c>
      <c r="G653" s="20" t="s">
        <v>239</v>
      </c>
      <c r="H653" s="317">
        <f>H654</f>
        <v>40</v>
      </c>
    </row>
    <row r="654" spans="1:8" ht="25.5" x14ac:dyDescent="0.2">
      <c r="A654" s="170" t="s">
        <v>90</v>
      </c>
      <c r="C654" s="516" t="s">
        <v>17</v>
      </c>
      <c r="D654" s="516" t="s">
        <v>33</v>
      </c>
      <c r="E654" s="218" t="s">
        <v>730</v>
      </c>
      <c r="F654" s="216" t="s">
        <v>648</v>
      </c>
      <c r="G654" s="20" t="s">
        <v>91</v>
      </c>
      <c r="H654" s="317">
        <f>'ПРИЛОЖЕНИЕ № 5 (расх)'!H627</f>
        <v>40</v>
      </c>
    </row>
    <row r="655" spans="1:8" ht="40.5" x14ac:dyDescent="0.2">
      <c r="A655" s="169" t="s">
        <v>733</v>
      </c>
      <c r="C655" s="519" t="s">
        <v>17</v>
      </c>
      <c r="D655" s="519" t="s">
        <v>33</v>
      </c>
      <c r="E655" s="210" t="s">
        <v>732</v>
      </c>
      <c r="F655" s="214" t="s">
        <v>648</v>
      </c>
      <c r="G655" s="19"/>
      <c r="H655" s="315">
        <f>H656</f>
        <v>176.98</v>
      </c>
    </row>
    <row r="656" spans="1:8" ht="12.75" x14ac:dyDescent="0.2">
      <c r="A656" s="416" t="s">
        <v>238</v>
      </c>
      <c r="C656" s="516" t="s">
        <v>17</v>
      </c>
      <c r="D656" s="516" t="s">
        <v>33</v>
      </c>
      <c r="E656" s="218" t="s">
        <v>732</v>
      </c>
      <c r="F656" s="216" t="s">
        <v>648</v>
      </c>
      <c r="G656" s="20" t="s">
        <v>239</v>
      </c>
      <c r="H656" s="317">
        <f>H657</f>
        <v>176.98</v>
      </c>
    </row>
    <row r="657" spans="1:8" ht="25.5" x14ac:dyDescent="0.2">
      <c r="A657" s="170" t="s">
        <v>90</v>
      </c>
      <c r="C657" s="516" t="s">
        <v>17</v>
      </c>
      <c r="D657" s="516" t="s">
        <v>33</v>
      </c>
      <c r="E657" s="218" t="s">
        <v>732</v>
      </c>
      <c r="F657" s="216" t="s">
        <v>648</v>
      </c>
      <c r="G657" s="20" t="s">
        <v>91</v>
      </c>
      <c r="H657" s="317">
        <f>'ПРИЛОЖЕНИЕ № 5 (расх)'!H630</f>
        <v>176.98</v>
      </c>
    </row>
    <row r="658" spans="1:8" ht="12.75" x14ac:dyDescent="0.2">
      <c r="A658" s="234" t="s">
        <v>19</v>
      </c>
      <c r="C658" s="41" t="s">
        <v>17</v>
      </c>
      <c r="D658" s="41" t="s">
        <v>36</v>
      </c>
      <c r="E658" s="575"/>
      <c r="F658" s="576"/>
      <c r="G658" s="41"/>
      <c r="H658" s="318">
        <f>H659+H852+H863</f>
        <v>105736.65000000002</v>
      </c>
    </row>
    <row r="659" spans="1:8" ht="27" x14ac:dyDescent="0.2">
      <c r="A659" s="186" t="s">
        <v>586</v>
      </c>
      <c r="C659" s="47" t="s">
        <v>17</v>
      </c>
      <c r="D659" s="47" t="s">
        <v>36</v>
      </c>
      <c r="E659" s="210" t="s">
        <v>172</v>
      </c>
      <c r="F659" s="211" t="s">
        <v>72</v>
      </c>
      <c r="G659" s="47"/>
      <c r="H659" s="315">
        <f>H666+H742+H771+H783+H804+H839+H660+H755+H751+H663+H760+H767+H776+H819+H826</f>
        <v>105603.69000000002</v>
      </c>
    </row>
    <row r="660" spans="1:8" ht="27" x14ac:dyDescent="0.2">
      <c r="A660" s="155" t="s">
        <v>534</v>
      </c>
      <c r="C660" s="47" t="s">
        <v>17</v>
      </c>
      <c r="D660" s="47" t="s">
        <v>36</v>
      </c>
      <c r="E660" s="210" t="s">
        <v>532</v>
      </c>
      <c r="F660" s="214" t="s">
        <v>533</v>
      </c>
      <c r="G660" s="47"/>
      <c r="H660" s="315">
        <f>H661</f>
        <v>3196.4567000000002</v>
      </c>
    </row>
    <row r="661" spans="1:8" ht="25.5" x14ac:dyDescent="0.2">
      <c r="A661" s="380" t="s">
        <v>246</v>
      </c>
      <c r="C661" s="48" t="s">
        <v>17</v>
      </c>
      <c r="D661" s="48" t="s">
        <v>36</v>
      </c>
      <c r="E661" s="218" t="s">
        <v>532</v>
      </c>
      <c r="F661" s="216" t="s">
        <v>533</v>
      </c>
      <c r="G661" s="48" t="s">
        <v>247</v>
      </c>
      <c r="H661" s="317">
        <f>H662</f>
        <v>3196.4567000000002</v>
      </c>
    </row>
    <row r="662" spans="1:8" ht="12.75" x14ac:dyDescent="0.2">
      <c r="A662" s="191" t="s">
        <v>99</v>
      </c>
      <c r="C662" s="48" t="s">
        <v>17</v>
      </c>
      <c r="D662" s="48" t="s">
        <v>36</v>
      </c>
      <c r="E662" s="218" t="s">
        <v>532</v>
      </c>
      <c r="F662" s="216" t="s">
        <v>533</v>
      </c>
      <c r="G662" s="48" t="s">
        <v>100</v>
      </c>
      <c r="H662" s="317">
        <f>'ПРИЛОЖЕНИЕ № 5 (расх)'!H635</f>
        <v>3196.4567000000002</v>
      </c>
    </row>
    <row r="663" spans="1:8" ht="40.5" x14ac:dyDescent="0.2">
      <c r="A663" s="155" t="s">
        <v>593</v>
      </c>
      <c r="C663" s="47" t="s">
        <v>17</v>
      </c>
      <c r="D663" s="47" t="s">
        <v>36</v>
      </c>
      <c r="E663" s="210" t="s">
        <v>532</v>
      </c>
      <c r="F663" s="214" t="s">
        <v>596</v>
      </c>
      <c r="G663" s="47"/>
      <c r="H663" s="315">
        <f>H664</f>
        <v>0</v>
      </c>
    </row>
    <row r="664" spans="1:8" ht="25.5" x14ac:dyDescent="0.2">
      <c r="A664" s="380" t="s">
        <v>246</v>
      </c>
      <c r="C664" s="48" t="s">
        <v>17</v>
      </c>
      <c r="D664" s="48" t="s">
        <v>36</v>
      </c>
      <c r="E664" s="218" t="s">
        <v>532</v>
      </c>
      <c r="F664" s="216" t="s">
        <v>596</v>
      </c>
      <c r="G664" s="48" t="s">
        <v>247</v>
      </c>
      <c r="H664" s="317">
        <f>H665</f>
        <v>0</v>
      </c>
    </row>
    <row r="665" spans="1:8" ht="12.75" x14ac:dyDescent="0.2">
      <c r="A665" s="191" t="s">
        <v>99</v>
      </c>
      <c r="C665" s="48" t="s">
        <v>17</v>
      </c>
      <c r="D665" s="48" t="s">
        <v>36</v>
      </c>
      <c r="E665" s="218" t="s">
        <v>532</v>
      </c>
      <c r="F665" s="216" t="s">
        <v>596</v>
      </c>
      <c r="G665" s="48" t="s">
        <v>100</v>
      </c>
      <c r="H665" s="317">
        <f>'ПРИЛОЖЕНИЕ № 5 (расх)'!H638</f>
        <v>0</v>
      </c>
    </row>
    <row r="666" spans="1:8" ht="12.75" x14ac:dyDescent="0.2">
      <c r="A666" s="174" t="s">
        <v>218</v>
      </c>
      <c r="C666" s="89" t="s">
        <v>17</v>
      </c>
      <c r="D666" s="89" t="s">
        <v>36</v>
      </c>
      <c r="E666" s="208" t="s">
        <v>304</v>
      </c>
      <c r="F666" s="209" t="s">
        <v>72</v>
      </c>
      <c r="G666" s="105"/>
      <c r="H666" s="316">
        <f>H667+H708</f>
        <v>96676.313300000009</v>
      </c>
    </row>
    <row r="667" spans="1:8" ht="12.75" x14ac:dyDescent="0.2">
      <c r="A667" s="299" t="s">
        <v>114</v>
      </c>
      <c r="C667" s="105" t="s">
        <v>17</v>
      </c>
      <c r="D667" s="105" t="s">
        <v>36</v>
      </c>
      <c r="E667" s="208" t="s">
        <v>307</v>
      </c>
      <c r="F667" s="209" t="s">
        <v>72</v>
      </c>
      <c r="G667" s="105"/>
      <c r="H667" s="316">
        <f>H668+H678+H686+H692+H696+H700+H704+H675+H681</f>
        <v>35491.51</v>
      </c>
    </row>
    <row r="668" spans="1:8" ht="13.5" x14ac:dyDescent="0.2">
      <c r="A668" s="169" t="s">
        <v>224</v>
      </c>
      <c r="C668" s="47" t="s">
        <v>17</v>
      </c>
      <c r="D668" s="47" t="s">
        <v>36</v>
      </c>
      <c r="E668" s="210" t="s">
        <v>307</v>
      </c>
      <c r="F668" s="211" t="s">
        <v>172</v>
      </c>
      <c r="G668" s="47"/>
      <c r="H668" s="315">
        <f>H669+H671+H673</f>
        <v>1587.8000000000002</v>
      </c>
    </row>
    <row r="669" spans="1:8" ht="38.25" x14ac:dyDescent="0.2">
      <c r="A669" s="411" t="s">
        <v>240</v>
      </c>
      <c r="C669" s="48" t="s">
        <v>17</v>
      </c>
      <c r="D669" s="48" t="s">
        <v>36</v>
      </c>
      <c r="E669" s="218" t="s">
        <v>307</v>
      </c>
      <c r="F669" s="216" t="s">
        <v>172</v>
      </c>
      <c r="G669" s="48" t="s">
        <v>241</v>
      </c>
      <c r="H669" s="317">
        <f>H670</f>
        <v>171.9</v>
      </c>
    </row>
    <row r="670" spans="1:8" ht="12.75" x14ac:dyDescent="0.2">
      <c r="A670" s="179" t="s">
        <v>112</v>
      </c>
      <c r="C670" s="48" t="s">
        <v>17</v>
      </c>
      <c r="D670" s="48" t="s">
        <v>36</v>
      </c>
      <c r="E670" s="218" t="s">
        <v>307</v>
      </c>
      <c r="F670" s="216" t="s">
        <v>172</v>
      </c>
      <c r="G670" s="48" t="s">
        <v>113</v>
      </c>
      <c r="H670" s="317">
        <f>'ПРИЛОЖЕНИЕ № 5 (расх)'!H643</f>
        <v>171.9</v>
      </c>
    </row>
    <row r="671" spans="1:8" ht="12.75" x14ac:dyDescent="0.2">
      <c r="A671" s="441" t="s">
        <v>238</v>
      </c>
      <c r="C671" s="48" t="s">
        <v>17</v>
      </c>
      <c r="D671" s="48" t="s">
        <v>36</v>
      </c>
      <c r="E671" s="218" t="s">
        <v>307</v>
      </c>
      <c r="F671" s="216" t="s">
        <v>172</v>
      </c>
      <c r="G671" s="48" t="s">
        <v>239</v>
      </c>
      <c r="H671" s="317">
        <f>H672</f>
        <v>1336.7</v>
      </c>
    </row>
    <row r="672" spans="1:8" ht="25.5" x14ac:dyDescent="0.2">
      <c r="A672" s="170" t="s">
        <v>90</v>
      </c>
      <c r="C672" s="48" t="s">
        <v>17</v>
      </c>
      <c r="D672" s="48" t="s">
        <v>36</v>
      </c>
      <c r="E672" s="218" t="s">
        <v>307</v>
      </c>
      <c r="F672" s="216" t="s">
        <v>172</v>
      </c>
      <c r="G672" s="48" t="s">
        <v>91</v>
      </c>
      <c r="H672" s="317">
        <f>'ПРИЛОЖЕНИЕ № 5 (расх)'!H645</f>
        <v>1336.7</v>
      </c>
    </row>
    <row r="673" spans="1:8" ht="12.75" x14ac:dyDescent="0.2">
      <c r="A673" s="413" t="s">
        <v>242</v>
      </c>
      <c r="C673" s="48" t="s">
        <v>17</v>
      </c>
      <c r="D673" s="48" t="s">
        <v>36</v>
      </c>
      <c r="E673" s="218" t="s">
        <v>307</v>
      </c>
      <c r="F673" s="216" t="s">
        <v>172</v>
      </c>
      <c r="G673" s="48" t="s">
        <v>243</v>
      </c>
      <c r="H673" s="317">
        <f>H674</f>
        <v>79.2</v>
      </c>
    </row>
    <row r="674" spans="1:8" ht="12.75" x14ac:dyDescent="0.2">
      <c r="A674" s="170" t="s">
        <v>62</v>
      </c>
      <c r="C674" s="48" t="s">
        <v>17</v>
      </c>
      <c r="D674" s="48" t="s">
        <v>36</v>
      </c>
      <c r="E674" s="218" t="s">
        <v>307</v>
      </c>
      <c r="F674" s="216" t="s">
        <v>172</v>
      </c>
      <c r="G674" s="48" t="s">
        <v>63</v>
      </c>
      <c r="H674" s="317">
        <f>'ПРИЛОЖЕНИЕ № 5 (расх)'!H647</f>
        <v>79.2</v>
      </c>
    </row>
    <row r="675" spans="1:8" ht="13.5" x14ac:dyDescent="0.25">
      <c r="A675" s="169" t="s">
        <v>405</v>
      </c>
      <c r="B675" s="462"/>
      <c r="C675" s="47" t="s">
        <v>17</v>
      </c>
      <c r="D675" s="47" t="s">
        <v>36</v>
      </c>
      <c r="E675" s="210" t="s">
        <v>307</v>
      </c>
      <c r="F675" s="214" t="s">
        <v>404</v>
      </c>
      <c r="G675" s="47"/>
      <c r="H675" s="315">
        <f>H676</f>
        <v>171.4</v>
      </c>
    </row>
    <row r="676" spans="1:8" ht="38.25" x14ac:dyDescent="0.2">
      <c r="A676" s="170" t="s">
        <v>240</v>
      </c>
      <c r="C676" s="48" t="s">
        <v>17</v>
      </c>
      <c r="D676" s="48" t="s">
        <v>36</v>
      </c>
      <c r="E676" s="218" t="s">
        <v>307</v>
      </c>
      <c r="F676" s="216" t="s">
        <v>404</v>
      </c>
      <c r="G676" s="48" t="s">
        <v>241</v>
      </c>
      <c r="H676" s="317">
        <f>H677</f>
        <v>171.4</v>
      </c>
    </row>
    <row r="677" spans="1:8" ht="12.75" x14ac:dyDescent="0.2">
      <c r="A677" s="170" t="s">
        <v>112</v>
      </c>
      <c r="C677" s="48" t="s">
        <v>17</v>
      </c>
      <c r="D677" s="48" t="s">
        <v>36</v>
      </c>
      <c r="E677" s="218" t="s">
        <v>307</v>
      </c>
      <c r="F677" s="216" t="s">
        <v>404</v>
      </c>
      <c r="G677" s="48" t="s">
        <v>113</v>
      </c>
      <c r="H677" s="317">
        <f>'ПРИЛОЖЕНИЕ № 5 (расх)'!H650</f>
        <v>171.4</v>
      </c>
    </row>
    <row r="678" spans="1:8" ht="13.5" x14ac:dyDescent="0.2">
      <c r="A678" s="169" t="s">
        <v>231</v>
      </c>
      <c r="C678" s="47" t="s">
        <v>17</v>
      </c>
      <c r="D678" s="47" t="s">
        <v>36</v>
      </c>
      <c r="E678" s="210" t="s">
        <v>307</v>
      </c>
      <c r="F678" s="214" t="s">
        <v>168</v>
      </c>
      <c r="G678" s="47"/>
      <c r="H678" s="315">
        <f>H679</f>
        <v>5733.14</v>
      </c>
    </row>
    <row r="679" spans="1:8" ht="12.75" x14ac:dyDescent="0.2">
      <c r="A679" s="441" t="s">
        <v>238</v>
      </c>
      <c r="C679" s="48" t="s">
        <v>17</v>
      </c>
      <c r="D679" s="48" t="s">
        <v>36</v>
      </c>
      <c r="E679" s="218" t="s">
        <v>307</v>
      </c>
      <c r="F679" s="216" t="s">
        <v>168</v>
      </c>
      <c r="G679" s="48" t="s">
        <v>239</v>
      </c>
      <c r="H679" s="317">
        <f>H680</f>
        <v>5733.14</v>
      </c>
    </row>
    <row r="680" spans="1:8" ht="25.5" x14ac:dyDescent="0.2">
      <c r="A680" s="170" t="s">
        <v>90</v>
      </c>
      <c r="C680" s="48" t="s">
        <v>17</v>
      </c>
      <c r="D680" s="48" t="s">
        <v>36</v>
      </c>
      <c r="E680" s="218" t="s">
        <v>307</v>
      </c>
      <c r="F680" s="216" t="s">
        <v>168</v>
      </c>
      <c r="G680" s="48" t="s">
        <v>91</v>
      </c>
      <c r="H680" s="317">
        <f>'ПРИЛОЖЕНИЕ № 5 (расх)'!H653</f>
        <v>5733.14</v>
      </c>
    </row>
    <row r="681" spans="1:8" ht="27" x14ac:dyDescent="0.2">
      <c r="A681" s="173" t="s">
        <v>629</v>
      </c>
      <c r="C681" s="47" t="s">
        <v>17</v>
      </c>
      <c r="D681" s="47" t="s">
        <v>33</v>
      </c>
      <c r="E681" s="210" t="s">
        <v>307</v>
      </c>
      <c r="F681" s="214" t="s">
        <v>661</v>
      </c>
      <c r="G681" s="47"/>
      <c r="H681" s="323">
        <f>H682+H684</f>
        <v>930.4</v>
      </c>
    </row>
    <row r="682" spans="1:8" ht="38.25" x14ac:dyDescent="0.2">
      <c r="A682" s="411" t="s">
        <v>240</v>
      </c>
      <c r="C682" s="48" t="s">
        <v>17</v>
      </c>
      <c r="D682" s="48" t="s">
        <v>33</v>
      </c>
      <c r="E682" s="218" t="s">
        <v>307</v>
      </c>
      <c r="F682" s="216" t="s">
        <v>661</v>
      </c>
      <c r="G682" s="48" t="s">
        <v>241</v>
      </c>
      <c r="H682" s="328">
        <f>H683</f>
        <v>830.4</v>
      </c>
    </row>
    <row r="683" spans="1:8" ht="12.75" x14ac:dyDescent="0.2">
      <c r="A683" s="179" t="s">
        <v>112</v>
      </c>
      <c r="C683" s="48" t="s">
        <v>17</v>
      </c>
      <c r="D683" s="48" t="s">
        <v>33</v>
      </c>
      <c r="E683" s="218" t="s">
        <v>307</v>
      </c>
      <c r="F683" s="216" t="s">
        <v>661</v>
      </c>
      <c r="G683" s="48" t="s">
        <v>113</v>
      </c>
      <c r="H683" s="328">
        <f>'ПРИЛОЖЕНИЕ № 5 (расх)'!H656</f>
        <v>830.4</v>
      </c>
    </row>
    <row r="684" spans="1:8" ht="12.75" x14ac:dyDescent="0.2">
      <c r="A684" s="179" t="s">
        <v>244</v>
      </c>
      <c r="C684" s="48" t="s">
        <v>17</v>
      </c>
      <c r="D684" s="48" t="s">
        <v>36</v>
      </c>
      <c r="E684" s="218" t="s">
        <v>307</v>
      </c>
      <c r="F684" s="216" t="s">
        <v>661</v>
      </c>
      <c r="G684" s="48" t="s">
        <v>245</v>
      </c>
      <c r="H684" s="328">
        <v>100</v>
      </c>
    </row>
    <row r="685" spans="1:8" ht="12.75" x14ac:dyDescent="0.2">
      <c r="A685" s="179" t="s">
        <v>92</v>
      </c>
      <c r="C685" s="48" t="s">
        <v>17</v>
      </c>
      <c r="D685" s="48" t="s">
        <v>36</v>
      </c>
      <c r="E685" s="218" t="s">
        <v>307</v>
      </c>
      <c r="F685" s="216" t="s">
        <v>661</v>
      </c>
      <c r="G685" s="48" t="s">
        <v>93</v>
      </c>
      <c r="H685" s="328">
        <v>100</v>
      </c>
    </row>
    <row r="686" spans="1:8" ht="27" x14ac:dyDescent="0.2">
      <c r="A686" s="189" t="s">
        <v>510</v>
      </c>
      <c r="C686" s="47" t="s">
        <v>17</v>
      </c>
      <c r="D686" s="47" t="s">
        <v>36</v>
      </c>
      <c r="E686" s="210" t="s">
        <v>307</v>
      </c>
      <c r="F686" s="211" t="s">
        <v>72</v>
      </c>
      <c r="G686" s="48"/>
      <c r="H686" s="315">
        <f>H687</f>
        <v>26273.07</v>
      </c>
    </row>
    <row r="687" spans="1:8" ht="13.5" x14ac:dyDescent="0.2">
      <c r="A687" s="189" t="s">
        <v>604</v>
      </c>
      <c r="C687" s="47" t="s">
        <v>17</v>
      </c>
      <c r="D687" s="47" t="s">
        <v>36</v>
      </c>
      <c r="E687" s="210" t="s">
        <v>307</v>
      </c>
      <c r="F687" s="211" t="s">
        <v>107</v>
      </c>
      <c r="G687" s="47"/>
      <c r="H687" s="315">
        <f>H688+H690</f>
        <v>26273.07</v>
      </c>
    </row>
    <row r="688" spans="1:8" ht="38.25" x14ac:dyDescent="0.2">
      <c r="A688" s="411" t="s">
        <v>240</v>
      </c>
      <c r="C688" s="48" t="s">
        <v>17</v>
      </c>
      <c r="D688" s="48" t="s">
        <v>36</v>
      </c>
      <c r="E688" s="218" t="s">
        <v>307</v>
      </c>
      <c r="F688" s="216" t="s">
        <v>107</v>
      </c>
      <c r="G688" s="48" t="s">
        <v>241</v>
      </c>
      <c r="H688" s="317">
        <f>H689</f>
        <v>26096.75</v>
      </c>
    </row>
    <row r="689" spans="1:8" ht="12.75" x14ac:dyDescent="0.2">
      <c r="A689" s="179" t="s">
        <v>112</v>
      </c>
      <c r="C689" s="48" t="s">
        <v>17</v>
      </c>
      <c r="D689" s="48" t="s">
        <v>36</v>
      </c>
      <c r="E689" s="218" t="s">
        <v>307</v>
      </c>
      <c r="F689" s="216" t="s">
        <v>107</v>
      </c>
      <c r="G689" s="48" t="s">
        <v>113</v>
      </c>
      <c r="H689" s="328">
        <f>'ПРИЛОЖЕНИЕ № 5 (расх)'!H662</f>
        <v>26096.75</v>
      </c>
    </row>
    <row r="690" spans="1:8" ht="12.75" x14ac:dyDescent="0.2">
      <c r="A690" s="448" t="s">
        <v>238</v>
      </c>
      <c r="C690" s="48" t="s">
        <v>17</v>
      </c>
      <c r="D690" s="48" t="s">
        <v>36</v>
      </c>
      <c r="E690" s="218" t="s">
        <v>307</v>
      </c>
      <c r="F690" s="216" t="s">
        <v>107</v>
      </c>
      <c r="G690" s="48" t="s">
        <v>239</v>
      </c>
      <c r="H690" s="328">
        <f>H691</f>
        <v>176.32</v>
      </c>
    </row>
    <row r="691" spans="1:8" ht="25.5" x14ac:dyDescent="0.2">
      <c r="A691" s="193" t="s">
        <v>90</v>
      </c>
      <c r="C691" s="48" t="s">
        <v>17</v>
      </c>
      <c r="D691" s="48" t="s">
        <v>36</v>
      </c>
      <c r="E691" s="218" t="s">
        <v>307</v>
      </c>
      <c r="F691" s="216" t="s">
        <v>107</v>
      </c>
      <c r="G691" s="48" t="s">
        <v>91</v>
      </c>
      <c r="H691" s="328">
        <f>'ПРИЛОЖЕНИЕ № 5 (расх)'!H664</f>
        <v>176.32</v>
      </c>
    </row>
    <row r="692" spans="1:8" ht="27" x14ac:dyDescent="0.2">
      <c r="A692" s="186" t="s">
        <v>514</v>
      </c>
      <c r="C692" s="47" t="s">
        <v>17</v>
      </c>
      <c r="D692" s="47" t="s">
        <v>36</v>
      </c>
      <c r="E692" s="210" t="s">
        <v>307</v>
      </c>
      <c r="F692" s="211" t="s">
        <v>72</v>
      </c>
      <c r="G692" s="47"/>
      <c r="H692" s="323">
        <f>H693</f>
        <v>135.30000000000001</v>
      </c>
    </row>
    <row r="693" spans="1:8" ht="27" x14ac:dyDescent="0.2">
      <c r="A693" s="186" t="s">
        <v>516</v>
      </c>
      <c r="C693" s="47" t="s">
        <v>17</v>
      </c>
      <c r="D693" s="47" t="s">
        <v>36</v>
      </c>
      <c r="E693" s="210" t="s">
        <v>307</v>
      </c>
      <c r="F693" s="211" t="s">
        <v>102</v>
      </c>
      <c r="G693" s="47"/>
      <c r="H693" s="323">
        <f>H694</f>
        <v>135.30000000000001</v>
      </c>
    </row>
    <row r="694" spans="1:8" ht="38.25" x14ac:dyDescent="0.2">
      <c r="A694" s="411" t="s">
        <v>240</v>
      </c>
      <c r="C694" s="48" t="s">
        <v>17</v>
      </c>
      <c r="D694" s="48" t="s">
        <v>36</v>
      </c>
      <c r="E694" s="218" t="s">
        <v>307</v>
      </c>
      <c r="F694" s="216" t="s">
        <v>102</v>
      </c>
      <c r="G694" s="48" t="s">
        <v>241</v>
      </c>
      <c r="H694" s="328">
        <f>H695</f>
        <v>135.30000000000001</v>
      </c>
    </row>
    <row r="695" spans="1:8" ht="12.75" x14ac:dyDescent="0.2">
      <c r="A695" s="179" t="s">
        <v>112</v>
      </c>
      <c r="C695" s="48" t="s">
        <v>17</v>
      </c>
      <c r="D695" s="48" t="s">
        <v>36</v>
      </c>
      <c r="E695" s="218" t="s">
        <v>307</v>
      </c>
      <c r="F695" s="216" t="s">
        <v>102</v>
      </c>
      <c r="G695" s="48" t="s">
        <v>113</v>
      </c>
      <c r="H695" s="328">
        <f>'ПРИЛОЖЕНИЕ № 5 (расх)'!H668</f>
        <v>135.30000000000001</v>
      </c>
    </row>
    <row r="696" spans="1:8" ht="40.5" x14ac:dyDescent="0.2">
      <c r="A696" s="186" t="s">
        <v>607</v>
      </c>
      <c r="C696" s="47" t="s">
        <v>17</v>
      </c>
      <c r="D696" s="47" t="s">
        <v>36</v>
      </c>
      <c r="E696" s="210" t="s">
        <v>307</v>
      </c>
      <c r="F696" s="211" t="s">
        <v>72</v>
      </c>
      <c r="G696" s="47"/>
      <c r="H696" s="323">
        <f>H697</f>
        <v>531.70000000000005</v>
      </c>
    </row>
    <row r="697" spans="1:8" ht="27" x14ac:dyDescent="0.2">
      <c r="A697" s="186" t="s">
        <v>605</v>
      </c>
      <c r="C697" s="47" t="s">
        <v>17</v>
      </c>
      <c r="D697" s="47" t="s">
        <v>36</v>
      </c>
      <c r="E697" s="210" t="s">
        <v>307</v>
      </c>
      <c r="F697" s="211" t="s">
        <v>103</v>
      </c>
      <c r="G697" s="47"/>
      <c r="H697" s="323">
        <f>H698</f>
        <v>531.70000000000005</v>
      </c>
    </row>
    <row r="698" spans="1:8" ht="38.25" x14ac:dyDescent="0.2">
      <c r="A698" s="411" t="s">
        <v>240</v>
      </c>
      <c r="C698" s="48" t="s">
        <v>17</v>
      </c>
      <c r="D698" s="48" t="s">
        <v>36</v>
      </c>
      <c r="E698" s="218" t="s">
        <v>307</v>
      </c>
      <c r="F698" s="216" t="s">
        <v>103</v>
      </c>
      <c r="G698" s="48" t="s">
        <v>241</v>
      </c>
      <c r="H698" s="328">
        <f>H699</f>
        <v>531.70000000000005</v>
      </c>
    </row>
    <row r="699" spans="1:8" ht="12.75" x14ac:dyDescent="0.2">
      <c r="A699" s="179" t="s">
        <v>112</v>
      </c>
      <c r="C699" s="48" t="s">
        <v>17</v>
      </c>
      <c r="D699" s="48" t="s">
        <v>36</v>
      </c>
      <c r="E699" s="218" t="s">
        <v>307</v>
      </c>
      <c r="F699" s="216" t="s">
        <v>103</v>
      </c>
      <c r="G699" s="48" t="s">
        <v>113</v>
      </c>
      <c r="H699" s="328">
        <f>'ПРИЛОЖЕНИЕ № 5 (расх)'!H672</f>
        <v>531.70000000000005</v>
      </c>
    </row>
    <row r="700" spans="1:8" ht="27" x14ac:dyDescent="0.2">
      <c r="A700" s="186" t="s">
        <v>504</v>
      </c>
      <c r="C700" s="47" t="s">
        <v>17</v>
      </c>
      <c r="D700" s="47" t="s">
        <v>36</v>
      </c>
      <c r="E700" s="210" t="s">
        <v>307</v>
      </c>
      <c r="F700" s="211" t="s">
        <v>108</v>
      </c>
      <c r="G700" s="47"/>
      <c r="H700" s="323">
        <f>H701</f>
        <v>53</v>
      </c>
    </row>
    <row r="701" spans="1:8" ht="27" x14ac:dyDescent="0.2">
      <c r="A701" s="186" t="s">
        <v>611</v>
      </c>
      <c r="C701" s="47" t="s">
        <v>17</v>
      </c>
      <c r="D701" s="47" t="s">
        <v>36</v>
      </c>
      <c r="E701" s="210" t="s">
        <v>307</v>
      </c>
      <c r="F701" s="211" t="s">
        <v>108</v>
      </c>
      <c r="G701" s="47"/>
      <c r="H701" s="323">
        <f>H702</f>
        <v>53</v>
      </c>
    </row>
    <row r="702" spans="1:8" ht="38.25" x14ac:dyDescent="0.2">
      <c r="A702" s="411" t="s">
        <v>240</v>
      </c>
      <c r="C702" s="48" t="s">
        <v>17</v>
      </c>
      <c r="D702" s="48" t="s">
        <v>36</v>
      </c>
      <c r="E702" s="218" t="s">
        <v>307</v>
      </c>
      <c r="F702" s="216" t="s">
        <v>108</v>
      </c>
      <c r="G702" s="48" t="s">
        <v>241</v>
      </c>
      <c r="H702" s="328">
        <f>H703</f>
        <v>53</v>
      </c>
    </row>
    <row r="703" spans="1:8" ht="12.75" x14ac:dyDescent="0.2">
      <c r="A703" s="179" t="s">
        <v>112</v>
      </c>
      <c r="C703" s="48" t="s">
        <v>17</v>
      </c>
      <c r="D703" s="48" t="s">
        <v>36</v>
      </c>
      <c r="E703" s="218" t="s">
        <v>307</v>
      </c>
      <c r="F703" s="216" t="s">
        <v>108</v>
      </c>
      <c r="G703" s="48" t="s">
        <v>113</v>
      </c>
      <c r="H703" s="328">
        <f>'ПРИЛОЖЕНИЕ № 5 (расх)'!H676</f>
        <v>53</v>
      </c>
    </row>
    <row r="704" spans="1:8" ht="27" x14ac:dyDescent="0.2">
      <c r="A704" s="189" t="s">
        <v>507</v>
      </c>
      <c r="C704" s="47" t="s">
        <v>17</v>
      </c>
      <c r="D704" s="47" t="s">
        <v>36</v>
      </c>
      <c r="E704" s="210" t="s">
        <v>307</v>
      </c>
      <c r="F704" s="214" t="s">
        <v>72</v>
      </c>
      <c r="G704" s="47"/>
      <c r="H704" s="315">
        <f>H705</f>
        <v>75.7</v>
      </c>
    </row>
    <row r="705" spans="1:8" ht="27" x14ac:dyDescent="0.2">
      <c r="A705" s="189" t="s">
        <v>612</v>
      </c>
      <c r="C705" s="47" t="s">
        <v>17</v>
      </c>
      <c r="D705" s="47" t="s">
        <v>36</v>
      </c>
      <c r="E705" s="210" t="s">
        <v>307</v>
      </c>
      <c r="F705" s="214" t="s">
        <v>105</v>
      </c>
      <c r="G705" s="47"/>
      <c r="H705" s="315">
        <f>H706</f>
        <v>75.7</v>
      </c>
    </row>
    <row r="706" spans="1:8" ht="38.25" x14ac:dyDescent="0.2">
      <c r="A706" s="411" t="s">
        <v>240</v>
      </c>
      <c r="C706" s="48" t="s">
        <v>17</v>
      </c>
      <c r="D706" s="48" t="s">
        <v>36</v>
      </c>
      <c r="E706" s="218" t="s">
        <v>307</v>
      </c>
      <c r="F706" s="216" t="s">
        <v>105</v>
      </c>
      <c r="G706" s="48" t="s">
        <v>241</v>
      </c>
      <c r="H706" s="317">
        <f>H707</f>
        <v>75.7</v>
      </c>
    </row>
    <row r="707" spans="1:8" ht="12.75" x14ac:dyDescent="0.2">
      <c r="A707" s="179" t="s">
        <v>112</v>
      </c>
      <c r="C707" s="48" t="s">
        <v>17</v>
      </c>
      <c r="D707" s="48" t="s">
        <v>36</v>
      </c>
      <c r="E707" s="218" t="s">
        <v>307</v>
      </c>
      <c r="F707" s="216" t="s">
        <v>105</v>
      </c>
      <c r="G707" s="48" t="s">
        <v>113</v>
      </c>
      <c r="H707" s="317">
        <f>'ПРИЛОЖЕНИЕ № 5 (расх)'!H680</f>
        <v>75.7</v>
      </c>
    </row>
    <row r="708" spans="1:8" ht="12.75" x14ac:dyDescent="0.2">
      <c r="A708" s="299" t="s">
        <v>109</v>
      </c>
      <c r="C708" s="105" t="s">
        <v>17</v>
      </c>
      <c r="D708" s="105" t="s">
        <v>36</v>
      </c>
      <c r="E708" s="208" t="s">
        <v>308</v>
      </c>
      <c r="F708" s="209" t="s">
        <v>72</v>
      </c>
      <c r="G708" s="48"/>
      <c r="H708" s="316">
        <f>H710+H716+H722+H726+H730+H734+H738+H713+H719</f>
        <v>61184.8033</v>
      </c>
    </row>
    <row r="709" spans="1:8" ht="13.5" x14ac:dyDescent="0.2">
      <c r="A709" s="169" t="s">
        <v>224</v>
      </c>
      <c r="C709" s="47" t="s">
        <v>17</v>
      </c>
      <c r="D709" s="47" t="s">
        <v>36</v>
      </c>
      <c r="E709" s="210" t="s">
        <v>308</v>
      </c>
      <c r="F709" s="209" t="s">
        <v>172</v>
      </c>
      <c r="G709" s="48"/>
      <c r="H709" s="316">
        <f>H710</f>
        <v>4244.7932999999994</v>
      </c>
    </row>
    <row r="710" spans="1:8" ht="13.5" x14ac:dyDescent="0.2">
      <c r="A710" s="186" t="s">
        <v>368</v>
      </c>
      <c r="C710" s="47" t="s">
        <v>17</v>
      </c>
      <c r="D710" s="47" t="s">
        <v>36</v>
      </c>
      <c r="E710" s="210" t="s">
        <v>308</v>
      </c>
      <c r="F710" s="211" t="s">
        <v>256</v>
      </c>
      <c r="G710" s="47"/>
      <c r="H710" s="315">
        <f>H711</f>
        <v>4244.7932999999994</v>
      </c>
    </row>
    <row r="711" spans="1:8" ht="25.5" x14ac:dyDescent="0.2">
      <c r="A711" s="357" t="s">
        <v>246</v>
      </c>
      <c r="C711" s="48" t="s">
        <v>17</v>
      </c>
      <c r="D711" s="48" t="s">
        <v>36</v>
      </c>
      <c r="E711" s="218" t="s">
        <v>308</v>
      </c>
      <c r="F711" s="216" t="s">
        <v>256</v>
      </c>
      <c r="G711" s="48" t="s">
        <v>247</v>
      </c>
      <c r="H711" s="317">
        <f>H712</f>
        <v>4244.7932999999994</v>
      </c>
    </row>
    <row r="712" spans="1:8" ht="12.75" x14ac:dyDescent="0.2">
      <c r="A712" s="191" t="s">
        <v>99</v>
      </c>
      <c r="C712" s="48" t="s">
        <v>17</v>
      </c>
      <c r="D712" s="48" t="s">
        <v>36</v>
      </c>
      <c r="E712" s="218" t="s">
        <v>308</v>
      </c>
      <c r="F712" s="216" t="s">
        <v>256</v>
      </c>
      <c r="G712" s="48" t="s">
        <v>100</v>
      </c>
      <c r="H712" s="317">
        <f>'ПРИЛОЖЕНИЕ № 5 (расх)'!H685</f>
        <v>4244.7932999999994</v>
      </c>
    </row>
    <row r="713" spans="1:8" ht="13.5" x14ac:dyDescent="0.25">
      <c r="A713" s="169" t="s">
        <v>405</v>
      </c>
      <c r="B713" s="462"/>
      <c r="C713" s="47" t="s">
        <v>17</v>
      </c>
      <c r="D713" s="47" t="s">
        <v>36</v>
      </c>
      <c r="E713" s="210" t="s">
        <v>308</v>
      </c>
      <c r="F713" s="214" t="s">
        <v>404</v>
      </c>
      <c r="G713" s="47"/>
      <c r="H713" s="315">
        <f>H714</f>
        <v>690.16</v>
      </c>
    </row>
    <row r="714" spans="1:8" ht="25.5" x14ac:dyDescent="0.2">
      <c r="A714" s="170" t="s">
        <v>246</v>
      </c>
      <c r="C714" s="48" t="s">
        <v>17</v>
      </c>
      <c r="D714" s="48" t="s">
        <v>36</v>
      </c>
      <c r="E714" s="218" t="s">
        <v>308</v>
      </c>
      <c r="F714" s="216" t="s">
        <v>404</v>
      </c>
      <c r="G714" s="48" t="s">
        <v>247</v>
      </c>
      <c r="H714" s="317">
        <f>H715</f>
        <v>690.16</v>
      </c>
    </row>
    <row r="715" spans="1:8" ht="12.75" x14ac:dyDescent="0.2">
      <c r="A715" s="170" t="s">
        <v>99</v>
      </c>
      <c r="C715" s="48" t="s">
        <v>17</v>
      </c>
      <c r="D715" s="48" t="s">
        <v>36</v>
      </c>
      <c r="E715" s="218" t="s">
        <v>308</v>
      </c>
      <c r="F715" s="216" t="s">
        <v>404</v>
      </c>
      <c r="G715" s="48" t="s">
        <v>100</v>
      </c>
      <c r="H715" s="317">
        <f>'ПРИЛОЖЕНИЕ № 5 (расх)'!H688</f>
        <v>690.16</v>
      </c>
    </row>
    <row r="716" spans="1:8" ht="13.5" x14ac:dyDescent="0.2">
      <c r="A716" s="169" t="s">
        <v>257</v>
      </c>
      <c r="C716" s="34" t="s">
        <v>17</v>
      </c>
      <c r="D716" s="34" t="s">
        <v>36</v>
      </c>
      <c r="E716" s="210" t="s">
        <v>308</v>
      </c>
      <c r="F716" s="214" t="s">
        <v>168</v>
      </c>
      <c r="G716" s="28"/>
      <c r="H716" s="312">
        <f>H717</f>
        <v>6257.52</v>
      </c>
    </row>
    <row r="717" spans="1:8" ht="25.5" x14ac:dyDescent="0.2">
      <c r="A717" s="357" t="s">
        <v>246</v>
      </c>
      <c r="C717" s="36" t="s">
        <v>17</v>
      </c>
      <c r="D717" s="36" t="s">
        <v>36</v>
      </c>
      <c r="E717" s="218" t="s">
        <v>308</v>
      </c>
      <c r="F717" s="216" t="s">
        <v>168</v>
      </c>
      <c r="G717" s="28" t="s">
        <v>247</v>
      </c>
      <c r="H717" s="314">
        <f>H718</f>
        <v>6257.52</v>
      </c>
    </row>
    <row r="718" spans="1:8" ht="12.75" x14ac:dyDescent="0.2">
      <c r="A718" s="187" t="s">
        <v>99</v>
      </c>
      <c r="C718" s="36" t="s">
        <v>17</v>
      </c>
      <c r="D718" s="36" t="s">
        <v>36</v>
      </c>
      <c r="E718" s="218" t="s">
        <v>308</v>
      </c>
      <c r="F718" s="216" t="s">
        <v>168</v>
      </c>
      <c r="G718" s="28" t="s">
        <v>100</v>
      </c>
      <c r="H718" s="314">
        <f>'ПРИЛОЖЕНИЕ № 5 (расх)'!H691</f>
        <v>6257.52</v>
      </c>
    </row>
    <row r="719" spans="1:8" ht="27" x14ac:dyDescent="0.2">
      <c r="A719" s="500" t="s">
        <v>630</v>
      </c>
      <c r="C719" s="34" t="s">
        <v>17</v>
      </c>
      <c r="D719" s="34" t="s">
        <v>36</v>
      </c>
      <c r="E719" s="210" t="s">
        <v>308</v>
      </c>
      <c r="F719" s="214" t="s">
        <v>661</v>
      </c>
      <c r="G719" s="27"/>
      <c r="H719" s="312">
        <f>H720</f>
        <v>2156.1999999999998</v>
      </c>
    </row>
    <row r="720" spans="1:8" ht="25.5" x14ac:dyDescent="0.2">
      <c r="A720" s="357" t="s">
        <v>246</v>
      </c>
      <c r="C720" s="36" t="s">
        <v>17</v>
      </c>
      <c r="D720" s="36" t="s">
        <v>36</v>
      </c>
      <c r="E720" s="218" t="s">
        <v>308</v>
      </c>
      <c r="F720" s="216" t="s">
        <v>661</v>
      </c>
      <c r="G720" s="28" t="s">
        <v>247</v>
      </c>
      <c r="H720" s="314">
        <f>H721</f>
        <v>2156.1999999999998</v>
      </c>
    </row>
    <row r="721" spans="1:8" ht="12.75" x14ac:dyDescent="0.2">
      <c r="A721" s="187" t="s">
        <v>99</v>
      </c>
      <c r="C721" s="36" t="s">
        <v>17</v>
      </c>
      <c r="D721" s="36" t="s">
        <v>36</v>
      </c>
      <c r="E721" s="218" t="s">
        <v>308</v>
      </c>
      <c r="F721" s="216" t="s">
        <v>661</v>
      </c>
      <c r="G721" s="28" t="s">
        <v>100</v>
      </c>
      <c r="H721" s="314">
        <f>'ПРИЛОЖЕНИЕ № 5 (расх)'!H694</f>
        <v>2156.1999999999998</v>
      </c>
    </row>
    <row r="722" spans="1:8" ht="27" x14ac:dyDescent="0.2">
      <c r="A722" s="189" t="s">
        <v>509</v>
      </c>
      <c r="C722" s="47" t="s">
        <v>17</v>
      </c>
      <c r="D722" s="47" t="s">
        <v>36</v>
      </c>
      <c r="E722" s="210" t="s">
        <v>308</v>
      </c>
      <c r="F722" s="211" t="s">
        <v>72</v>
      </c>
      <c r="G722" s="47"/>
      <c r="H722" s="312">
        <f>H723</f>
        <v>45796.23</v>
      </c>
    </row>
    <row r="723" spans="1:8" ht="13.5" x14ac:dyDescent="0.2">
      <c r="A723" s="189" t="s">
        <v>604</v>
      </c>
      <c r="C723" s="47" t="s">
        <v>17</v>
      </c>
      <c r="D723" s="47" t="s">
        <v>36</v>
      </c>
      <c r="E723" s="210" t="s">
        <v>308</v>
      </c>
      <c r="F723" s="211" t="s">
        <v>107</v>
      </c>
      <c r="G723" s="47"/>
      <c r="H723" s="323">
        <f>H724</f>
        <v>45796.23</v>
      </c>
    </row>
    <row r="724" spans="1:8" ht="25.5" x14ac:dyDescent="0.2">
      <c r="A724" s="357" t="s">
        <v>246</v>
      </c>
      <c r="C724" s="36" t="s">
        <v>17</v>
      </c>
      <c r="D724" s="36" t="s">
        <v>36</v>
      </c>
      <c r="E724" s="218" t="s">
        <v>308</v>
      </c>
      <c r="F724" s="216" t="s">
        <v>107</v>
      </c>
      <c r="G724" s="48" t="s">
        <v>247</v>
      </c>
      <c r="H724" s="317">
        <f>H725</f>
        <v>45796.23</v>
      </c>
    </row>
    <row r="725" spans="1:8" ht="12.75" x14ac:dyDescent="0.2">
      <c r="A725" s="187" t="s">
        <v>99</v>
      </c>
      <c r="C725" s="48" t="s">
        <v>17</v>
      </c>
      <c r="D725" s="48" t="s">
        <v>36</v>
      </c>
      <c r="E725" s="218" t="s">
        <v>308</v>
      </c>
      <c r="F725" s="216" t="s">
        <v>107</v>
      </c>
      <c r="G725" s="48" t="s">
        <v>100</v>
      </c>
      <c r="H725" s="328">
        <f>'ПРИЛОЖЕНИЕ № 5 (расх)'!H698</f>
        <v>45796.23</v>
      </c>
    </row>
    <row r="726" spans="1:8" ht="40.5" x14ac:dyDescent="0.2">
      <c r="A726" s="186" t="s">
        <v>515</v>
      </c>
      <c r="C726" s="47" t="s">
        <v>17</v>
      </c>
      <c r="D726" s="47" t="s">
        <v>36</v>
      </c>
      <c r="E726" s="210" t="s">
        <v>308</v>
      </c>
      <c r="F726" s="211" t="s">
        <v>72</v>
      </c>
      <c r="G726" s="47"/>
      <c r="H726" s="315">
        <f>H727</f>
        <v>414.2</v>
      </c>
    </row>
    <row r="727" spans="1:8" ht="27" x14ac:dyDescent="0.2">
      <c r="A727" s="186" t="s">
        <v>516</v>
      </c>
      <c r="C727" s="47" t="s">
        <v>17</v>
      </c>
      <c r="D727" s="47" t="s">
        <v>36</v>
      </c>
      <c r="E727" s="210" t="s">
        <v>308</v>
      </c>
      <c r="F727" s="211" t="s">
        <v>102</v>
      </c>
      <c r="G727" s="47"/>
      <c r="H727" s="315">
        <f>H728</f>
        <v>414.2</v>
      </c>
    </row>
    <row r="728" spans="1:8" ht="25.5" x14ac:dyDescent="0.2">
      <c r="A728" s="357" t="s">
        <v>246</v>
      </c>
      <c r="C728" s="36" t="s">
        <v>17</v>
      </c>
      <c r="D728" s="36" t="s">
        <v>36</v>
      </c>
      <c r="E728" s="218" t="s">
        <v>308</v>
      </c>
      <c r="F728" s="216" t="s">
        <v>102</v>
      </c>
      <c r="G728" s="48" t="s">
        <v>247</v>
      </c>
      <c r="H728" s="317">
        <f>H729</f>
        <v>414.2</v>
      </c>
    </row>
    <row r="729" spans="1:8" ht="12.75" x14ac:dyDescent="0.2">
      <c r="A729" s="187" t="s">
        <v>99</v>
      </c>
      <c r="C729" s="48" t="s">
        <v>17</v>
      </c>
      <c r="D729" s="48" t="s">
        <v>36</v>
      </c>
      <c r="E729" s="218" t="s">
        <v>308</v>
      </c>
      <c r="F729" s="216" t="s">
        <v>102</v>
      </c>
      <c r="G729" s="48" t="s">
        <v>100</v>
      </c>
      <c r="H729" s="317">
        <f>'ПРИЛОЖЕНИЕ № 5 (расх)'!H702</f>
        <v>414.2</v>
      </c>
    </row>
    <row r="730" spans="1:8" ht="40.5" x14ac:dyDescent="0.2">
      <c r="A730" s="186" t="s">
        <v>608</v>
      </c>
      <c r="C730" s="47" t="s">
        <v>17</v>
      </c>
      <c r="D730" s="47" t="s">
        <v>36</v>
      </c>
      <c r="E730" s="210" t="s">
        <v>308</v>
      </c>
      <c r="F730" s="211" t="s">
        <v>72</v>
      </c>
      <c r="G730" s="47"/>
      <c r="H730" s="315">
        <f>H731</f>
        <v>1104</v>
      </c>
    </row>
    <row r="731" spans="1:8" ht="27" x14ac:dyDescent="0.2">
      <c r="A731" s="186" t="s">
        <v>605</v>
      </c>
      <c r="C731" s="47" t="s">
        <v>17</v>
      </c>
      <c r="D731" s="47" t="s">
        <v>36</v>
      </c>
      <c r="E731" s="210" t="s">
        <v>308</v>
      </c>
      <c r="F731" s="211" t="s">
        <v>103</v>
      </c>
      <c r="G731" s="47"/>
      <c r="H731" s="315">
        <f>H732</f>
        <v>1104</v>
      </c>
    </row>
    <row r="732" spans="1:8" ht="25.5" x14ac:dyDescent="0.2">
      <c r="A732" s="357" t="s">
        <v>246</v>
      </c>
      <c r="C732" s="36" t="s">
        <v>17</v>
      </c>
      <c r="D732" s="36" t="s">
        <v>36</v>
      </c>
      <c r="E732" s="218" t="s">
        <v>308</v>
      </c>
      <c r="F732" s="216" t="s">
        <v>103</v>
      </c>
      <c r="G732" s="48" t="s">
        <v>247</v>
      </c>
      <c r="H732" s="317">
        <f>H733</f>
        <v>1104</v>
      </c>
    </row>
    <row r="733" spans="1:8" ht="12.75" x14ac:dyDescent="0.2">
      <c r="A733" s="191" t="s">
        <v>99</v>
      </c>
      <c r="C733" s="48" t="s">
        <v>17</v>
      </c>
      <c r="D733" s="48" t="s">
        <v>36</v>
      </c>
      <c r="E733" s="218" t="s">
        <v>308</v>
      </c>
      <c r="F733" s="216" t="s">
        <v>103</v>
      </c>
      <c r="G733" s="48" t="s">
        <v>100</v>
      </c>
      <c r="H733" s="317">
        <f>'ПРИЛОЖЕНИЕ № 5 (расх)'!H706</f>
        <v>1104</v>
      </c>
    </row>
    <row r="734" spans="1:8" ht="27" x14ac:dyDescent="0.2">
      <c r="A734" s="186" t="s">
        <v>379</v>
      </c>
      <c r="C734" s="47" t="s">
        <v>17</v>
      </c>
      <c r="D734" s="47" t="s">
        <v>36</v>
      </c>
      <c r="E734" s="210" t="s">
        <v>308</v>
      </c>
      <c r="F734" s="211" t="s">
        <v>72</v>
      </c>
      <c r="G734" s="47"/>
      <c r="H734" s="323">
        <f>H735</f>
        <v>325</v>
      </c>
    </row>
    <row r="735" spans="1:8" ht="27" x14ac:dyDescent="0.2">
      <c r="A735" s="186" t="s">
        <v>611</v>
      </c>
      <c r="C735" s="47" t="s">
        <v>17</v>
      </c>
      <c r="D735" s="47" t="s">
        <v>36</v>
      </c>
      <c r="E735" s="210" t="s">
        <v>308</v>
      </c>
      <c r="F735" s="211" t="s">
        <v>108</v>
      </c>
      <c r="G735" s="47"/>
      <c r="H735" s="323">
        <f>H736</f>
        <v>325</v>
      </c>
    </row>
    <row r="736" spans="1:8" ht="25.5" x14ac:dyDescent="0.2">
      <c r="A736" s="357" t="s">
        <v>246</v>
      </c>
      <c r="C736" s="36" t="s">
        <v>17</v>
      </c>
      <c r="D736" s="36" t="s">
        <v>36</v>
      </c>
      <c r="E736" s="218" t="s">
        <v>308</v>
      </c>
      <c r="F736" s="216" t="s">
        <v>108</v>
      </c>
      <c r="G736" s="48" t="s">
        <v>247</v>
      </c>
      <c r="H736" s="317">
        <f>H737</f>
        <v>325</v>
      </c>
    </row>
    <row r="737" spans="1:8" ht="12.75" x14ac:dyDescent="0.2">
      <c r="A737" s="187" t="s">
        <v>99</v>
      </c>
      <c r="C737" s="48" t="s">
        <v>17</v>
      </c>
      <c r="D737" s="48" t="s">
        <v>36</v>
      </c>
      <c r="E737" s="218" t="s">
        <v>308</v>
      </c>
      <c r="F737" s="216" t="s">
        <v>108</v>
      </c>
      <c r="G737" s="48" t="s">
        <v>100</v>
      </c>
      <c r="H737" s="328">
        <f>'ПРИЛОЖЕНИЕ № 5 (расх)'!H710</f>
        <v>325</v>
      </c>
    </row>
    <row r="738" spans="1:8" ht="27" x14ac:dyDescent="0.2">
      <c r="A738" s="189" t="s">
        <v>506</v>
      </c>
      <c r="C738" s="47" t="s">
        <v>17</v>
      </c>
      <c r="D738" s="47" t="s">
        <v>36</v>
      </c>
      <c r="E738" s="210" t="s">
        <v>308</v>
      </c>
      <c r="F738" s="214" t="s">
        <v>72</v>
      </c>
      <c r="G738" s="47"/>
      <c r="H738" s="315">
        <f>H739</f>
        <v>196.7</v>
      </c>
    </row>
    <row r="739" spans="1:8" ht="27" x14ac:dyDescent="0.2">
      <c r="A739" s="189" t="s">
        <v>612</v>
      </c>
      <c r="C739" s="47" t="s">
        <v>17</v>
      </c>
      <c r="D739" s="47" t="s">
        <v>36</v>
      </c>
      <c r="E739" s="210" t="s">
        <v>308</v>
      </c>
      <c r="F739" s="214" t="s">
        <v>105</v>
      </c>
      <c r="G739" s="47"/>
      <c r="H739" s="315">
        <f>H740</f>
        <v>196.7</v>
      </c>
    </row>
    <row r="740" spans="1:8" ht="25.5" x14ac:dyDescent="0.2">
      <c r="A740" s="357" t="s">
        <v>246</v>
      </c>
      <c r="C740" s="36" t="s">
        <v>17</v>
      </c>
      <c r="D740" s="36" t="s">
        <v>36</v>
      </c>
      <c r="E740" s="218" t="s">
        <v>308</v>
      </c>
      <c r="F740" s="216" t="s">
        <v>105</v>
      </c>
      <c r="G740" s="48" t="s">
        <v>247</v>
      </c>
      <c r="H740" s="317">
        <f>H741</f>
        <v>196.7</v>
      </c>
    </row>
    <row r="741" spans="1:8" ht="12.75" x14ac:dyDescent="0.2">
      <c r="A741" s="191" t="s">
        <v>99</v>
      </c>
      <c r="C741" s="56" t="s">
        <v>17</v>
      </c>
      <c r="D741" s="56" t="s">
        <v>36</v>
      </c>
      <c r="E741" s="218" t="s">
        <v>308</v>
      </c>
      <c r="F741" s="216" t="s">
        <v>105</v>
      </c>
      <c r="G741" s="48" t="s">
        <v>100</v>
      </c>
      <c r="H741" s="317">
        <f>'ПРИЛОЖЕНИЕ № 5 (расх)'!H714</f>
        <v>196.7</v>
      </c>
    </row>
    <row r="742" spans="1:8" ht="38.25" x14ac:dyDescent="0.2">
      <c r="A742" s="202" t="s">
        <v>209</v>
      </c>
      <c r="C742" s="105" t="s">
        <v>17</v>
      </c>
      <c r="D742" s="105" t="s">
        <v>36</v>
      </c>
      <c r="E742" s="208" t="s">
        <v>261</v>
      </c>
      <c r="F742" s="209" t="s">
        <v>72</v>
      </c>
      <c r="G742" s="28"/>
      <c r="H742" s="313">
        <f>H743+H747</f>
        <v>120</v>
      </c>
    </row>
    <row r="743" spans="1:8" ht="25.5" x14ac:dyDescent="0.2">
      <c r="A743" s="202" t="s">
        <v>210</v>
      </c>
      <c r="C743" s="105" t="s">
        <v>17</v>
      </c>
      <c r="D743" s="105" t="s">
        <v>36</v>
      </c>
      <c r="E743" s="208" t="s">
        <v>309</v>
      </c>
      <c r="F743" s="209" t="s">
        <v>72</v>
      </c>
      <c r="G743" s="28"/>
      <c r="H743" s="313">
        <f>H744</f>
        <v>120</v>
      </c>
    </row>
    <row r="744" spans="1:8" ht="13.5" x14ac:dyDescent="0.2">
      <c r="A744" s="169" t="s">
        <v>224</v>
      </c>
      <c r="C744" s="47" t="s">
        <v>17</v>
      </c>
      <c r="D744" s="47" t="s">
        <v>36</v>
      </c>
      <c r="E744" s="210" t="s">
        <v>309</v>
      </c>
      <c r="F744" s="211" t="s">
        <v>172</v>
      </c>
      <c r="G744" s="28"/>
      <c r="H744" s="312">
        <f>H745</f>
        <v>120</v>
      </c>
    </row>
    <row r="745" spans="1:8" ht="38.25" x14ac:dyDescent="0.2">
      <c r="A745" s="411" t="s">
        <v>240</v>
      </c>
      <c r="C745" s="48" t="s">
        <v>17</v>
      </c>
      <c r="D745" s="48" t="s">
        <v>36</v>
      </c>
      <c r="E745" s="218" t="s">
        <v>309</v>
      </c>
      <c r="F745" s="216" t="s">
        <v>172</v>
      </c>
      <c r="G745" s="28" t="s">
        <v>241</v>
      </c>
      <c r="H745" s="314">
        <f>H746</f>
        <v>120</v>
      </c>
    </row>
    <row r="746" spans="1:8" ht="12.75" x14ac:dyDescent="0.2">
      <c r="A746" s="179" t="s">
        <v>112</v>
      </c>
      <c r="C746" s="48" t="s">
        <v>17</v>
      </c>
      <c r="D746" s="48" t="s">
        <v>36</v>
      </c>
      <c r="E746" s="218" t="s">
        <v>309</v>
      </c>
      <c r="F746" s="216" t="s">
        <v>172</v>
      </c>
      <c r="G746" s="28" t="s">
        <v>113</v>
      </c>
      <c r="H746" s="314">
        <f>'ПРИЛОЖЕНИЕ № 5 (расх)'!H719</f>
        <v>120</v>
      </c>
    </row>
    <row r="747" spans="1:8" ht="25.5" x14ac:dyDescent="0.2">
      <c r="A747" s="202" t="s">
        <v>430</v>
      </c>
      <c r="C747" s="105" t="s">
        <v>17</v>
      </c>
      <c r="D747" s="105" t="s">
        <v>36</v>
      </c>
      <c r="E747" s="208" t="s">
        <v>429</v>
      </c>
      <c r="F747" s="209" t="s">
        <v>72</v>
      </c>
      <c r="G747" s="28"/>
      <c r="H747" s="313">
        <f>H748</f>
        <v>0</v>
      </c>
    </row>
    <row r="748" spans="1:8" ht="13.5" x14ac:dyDescent="0.2">
      <c r="A748" s="169" t="s">
        <v>224</v>
      </c>
      <c r="C748" s="47" t="s">
        <v>17</v>
      </c>
      <c r="D748" s="47" t="s">
        <v>36</v>
      </c>
      <c r="E748" s="210" t="s">
        <v>429</v>
      </c>
      <c r="F748" s="211" t="s">
        <v>172</v>
      </c>
      <c r="G748" s="28"/>
      <c r="H748" s="312">
        <f>H749</f>
        <v>0</v>
      </c>
    </row>
    <row r="749" spans="1:8" ht="25.5" x14ac:dyDescent="0.2">
      <c r="A749" s="411" t="s">
        <v>246</v>
      </c>
      <c r="C749" s="48" t="s">
        <v>17</v>
      </c>
      <c r="D749" s="48" t="s">
        <v>36</v>
      </c>
      <c r="E749" s="218" t="s">
        <v>429</v>
      </c>
      <c r="F749" s="216" t="s">
        <v>172</v>
      </c>
      <c r="G749" s="28" t="s">
        <v>247</v>
      </c>
      <c r="H749" s="314">
        <f>H750</f>
        <v>0</v>
      </c>
    </row>
    <row r="750" spans="1:8" ht="12.75" x14ac:dyDescent="0.2">
      <c r="A750" s="179" t="s">
        <v>99</v>
      </c>
      <c r="C750" s="48" t="s">
        <v>17</v>
      </c>
      <c r="D750" s="48" t="s">
        <v>36</v>
      </c>
      <c r="E750" s="218" t="s">
        <v>429</v>
      </c>
      <c r="F750" s="216" t="s">
        <v>172</v>
      </c>
      <c r="G750" s="28" t="s">
        <v>100</v>
      </c>
      <c r="H750" s="314">
        <f>'ПРИЛОЖЕНИЕ № 5 (расх)'!H723</f>
        <v>0</v>
      </c>
    </row>
    <row r="751" spans="1:8" ht="12.75" x14ac:dyDescent="0.2">
      <c r="A751" s="194" t="s">
        <v>589</v>
      </c>
      <c r="C751" s="105" t="s">
        <v>17</v>
      </c>
      <c r="D751" s="105" t="s">
        <v>36</v>
      </c>
      <c r="E751" s="208" t="s">
        <v>588</v>
      </c>
      <c r="F751" s="292" t="s">
        <v>72</v>
      </c>
      <c r="G751" s="105"/>
      <c r="H751" s="316">
        <f>H752</f>
        <v>0</v>
      </c>
    </row>
    <row r="752" spans="1:8" ht="13.5" x14ac:dyDescent="0.2">
      <c r="A752" s="155" t="s">
        <v>224</v>
      </c>
      <c r="C752" s="34" t="s">
        <v>17</v>
      </c>
      <c r="D752" s="34" t="s">
        <v>36</v>
      </c>
      <c r="E752" s="289" t="s">
        <v>588</v>
      </c>
      <c r="F752" s="284" t="s">
        <v>172</v>
      </c>
      <c r="G752" s="34"/>
      <c r="H752" s="315">
        <f>H753</f>
        <v>0</v>
      </c>
    </row>
    <row r="753" spans="1:8" ht="25.5" x14ac:dyDescent="0.2">
      <c r="A753" s="179" t="s">
        <v>246</v>
      </c>
      <c r="C753" s="36" t="s">
        <v>17</v>
      </c>
      <c r="D753" s="36" t="s">
        <v>36</v>
      </c>
      <c r="E753" s="286" t="s">
        <v>588</v>
      </c>
      <c r="F753" s="287" t="s">
        <v>172</v>
      </c>
      <c r="G753" s="28" t="s">
        <v>247</v>
      </c>
      <c r="H753" s="317">
        <f>H754</f>
        <v>0</v>
      </c>
    </row>
    <row r="754" spans="1:8" ht="12.75" x14ac:dyDescent="0.2">
      <c r="A754" s="179" t="s">
        <v>99</v>
      </c>
      <c r="C754" s="36" t="s">
        <v>17</v>
      </c>
      <c r="D754" s="36" t="s">
        <v>36</v>
      </c>
      <c r="E754" s="286" t="s">
        <v>588</v>
      </c>
      <c r="F754" s="287" t="s">
        <v>172</v>
      </c>
      <c r="G754" s="36" t="s">
        <v>100</v>
      </c>
      <c r="H754" s="317">
        <f>'ПРИЛОЖЕНИЕ № 5 (расх)'!H727</f>
        <v>0</v>
      </c>
    </row>
    <row r="755" spans="1:8" ht="12.75" x14ac:dyDescent="0.2">
      <c r="A755" s="231" t="s">
        <v>420</v>
      </c>
      <c r="C755" s="105" t="s">
        <v>17</v>
      </c>
      <c r="D755" s="105" t="s">
        <v>36</v>
      </c>
      <c r="E755" s="208">
        <v>10160</v>
      </c>
      <c r="F755" s="292" t="s">
        <v>72</v>
      </c>
      <c r="G755" s="105"/>
      <c r="H755" s="316">
        <f>H756</f>
        <v>75</v>
      </c>
    </row>
    <row r="756" spans="1:8" ht="13.5" x14ac:dyDescent="0.2">
      <c r="A756" s="188" t="s">
        <v>421</v>
      </c>
      <c r="C756" s="34" t="s">
        <v>17</v>
      </c>
      <c r="D756" s="34" t="s">
        <v>36</v>
      </c>
      <c r="E756" s="285" t="s">
        <v>587</v>
      </c>
      <c r="F756" s="284" t="s">
        <v>72</v>
      </c>
      <c r="G756" s="34"/>
      <c r="H756" s="315">
        <f>H757</f>
        <v>75</v>
      </c>
    </row>
    <row r="757" spans="1:8" ht="13.5" x14ac:dyDescent="0.2">
      <c r="A757" s="169" t="s">
        <v>224</v>
      </c>
      <c r="C757" s="34" t="s">
        <v>17</v>
      </c>
      <c r="D757" s="34" t="s">
        <v>36</v>
      </c>
      <c r="E757" s="289" t="s">
        <v>587</v>
      </c>
      <c r="F757" s="284" t="s">
        <v>172</v>
      </c>
      <c r="G757" s="34"/>
      <c r="H757" s="315">
        <f>H758</f>
        <v>75</v>
      </c>
    </row>
    <row r="758" spans="1:8" ht="25.5" x14ac:dyDescent="0.2">
      <c r="A758" s="411" t="s">
        <v>246</v>
      </c>
      <c r="C758" s="36" t="s">
        <v>17</v>
      </c>
      <c r="D758" s="36" t="s">
        <v>36</v>
      </c>
      <c r="E758" s="286" t="s">
        <v>587</v>
      </c>
      <c r="F758" s="287" t="s">
        <v>172</v>
      </c>
      <c r="G758" s="28" t="s">
        <v>247</v>
      </c>
      <c r="H758" s="317">
        <f>H759</f>
        <v>75</v>
      </c>
    </row>
    <row r="759" spans="1:8" ht="12.75" x14ac:dyDescent="0.2">
      <c r="A759" s="179" t="s">
        <v>99</v>
      </c>
      <c r="C759" s="36" t="s">
        <v>17</v>
      </c>
      <c r="D759" s="36" t="s">
        <v>36</v>
      </c>
      <c r="E759" s="286" t="s">
        <v>587</v>
      </c>
      <c r="F759" s="287" t="s">
        <v>172</v>
      </c>
      <c r="G759" s="36" t="s">
        <v>100</v>
      </c>
      <c r="H759" s="317">
        <f>'ПРИЛОЖЕНИЕ № 5 (расх)'!H732</f>
        <v>75</v>
      </c>
    </row>
    <row r="760" spans="1:8" ht="27" x14ac:dyDescent="0.2">
      <c r="A760" s="155" t="s">
        <v>663</v>
      </c>
      <c r="C760" s="34" t="s">
        <v>17</v>
      </c>
      <c r="D760" s="34" t="s">
        <v>36</v>
      </c>
      <c r="E760" s="213">
        <v>10180</v>
      </c>
      <c r="F760" s="214" t="s">
        <v>72</v>
      </c>
      <c r="G760" s="34"/>
      <c r="H760" s="315">
        <f>H761+H764</f>
        <v>1025.3</v>
      </c>
    </row>
    <row r="761" spans="1:8" ht="25.5" x14ac:dyDescent="0.2">
      <c r="A761" s="194" t="s">
        <v>631</v>
      </c>
      <c r="C761" s="89" t="s">
        <v>17</v>
      </c>
      <c r="D761" s="89" t="s">
        <v>36</v>
      </c>
      <c r="E761" s="212" t="s">
        <v>662</v>
      </c>
      <c r="F761" s="92" t="s">
        <v>734</v>
      </c>
      <c r="G761" s="89"/>
      <c r="H761" s="316">
        <f>H762</f>
        <v>250.8</v>
      </c>
    </row>
    <row r="762" spans="1:8" ht="38.25" x14ac:dyDescent="0.2">
      <c r="A762" s="411" t="s">
        <v>240</v>
      </c>
      <c r="C762" s="36" t="s">
        <v>17</v>
      </c>
      <c r="D762" s="36" t="s">
        <v>36</v>
      </c>
      <c r="E762" s="215" t="s">
        <v>662</v>
      </c>
      <c r="F762" s="216" t="s">
        <v>734</v>
      </c>
      <c r="G762" s="36" t="s">
        <v>241</v>
      </c>
      <c r="H762" s="317">
        <f>H763</f>
        <v>250.8</v>
      </c>
    </row>
    <row r="763" spans="1:8" ht="12.75" x14ac:dyDescent="0.2">
      <c r="A763" s="179" t="s">
        <v>112</v>
      </c>
      <c r="C763" s="36" t="s">
        <v>17</v>
      </c>
      <c r="D763" s="36" t="s">
        <v>36</v>
      </c>
      <c r="E763" s="215" t="s">
        <v>662</v>
      </c>
      <c r="F763" s="216" t="s">
        <v>734</v>
      </c>
      <c r="G763" s="36" t="s">
        <v>113</v>
      </c>
      <c r="H763" s="317">
        <f>'ПРИЛОЖЕНИЕ № 5 (расх)'!H736</f>
        <v>250.8</v>
      </c>
    </row>
    <row r="764" spans="1:8" ht="38.25" x14ac:dyDescent="0.2">
      <c r="A764" s="527" t="s">
        <v>632</v>
      </c>
      <c r="C764" s="89" t="s">
        <v>17</v>
      </c>
      <c r="D764" s="89" t="s">
        <v>36</v>
      </c>
      <c r="E764" s="212" t="s">
        <v>664</v>
      </c>
      <c r="F764" s="92" t="s">
        <v>734</v>
      </c>
      <c r="G764" s="89"/>
      <c r="H764" s="316">
        <f>H765</f>
        <v>774.5</v>
      </c>
    </row>
    <row r="765" spans="1:8" ht="25.5" x14ac:dyDescent="0.2">
      <c r="A765" s="411" t="s">
        <v>246</v>
      </c>
      <c r="C765" s="36" t="s">
        <v>17</v>
      </c>
      <c r="D765" s="36" t="s">
        <v>36</v>
      </c>
      <c r="E765" s="215" t="s">
        <v>664</v>
      </c>
      <c r="F765" s="216" t="s">
        <v>734</v>
      </c>
      <c r="G765" s="36" t="s">
        <v>247</v>
      </c>
      <c r="H765" s="317">
        <f>H766</f>
        <v>774.5</v>
      </c>
    </row>
    <row r="766" spans="1:8" ht="12.75" x14ac:dyDescent="0.2">
      <c r="A766" s="179" t="s">
        <v>99</v>
      </c>
      <c r="C766" s="36" t="s">
        <v>17</v>
      </c>
      <c r="D766" s="36" t="s">
        <v>36</v>
      </c>
      <c r="E766" s="215" t="s">
        <v>664</v>
      </c>
      <c r="F766" s="216" t="s">
        <v>734</v>
      </c>
      <c r="G766" s="36" t="s">
        <v>100</v>
      </c>
      <c r="H766" s="317">
        <f>'ПРИЛОЖЕНИЕ № 5 (расх)'!H739</f>
        <v>774.5</v>
      </c>
    </row>
    <row r="767" spans="1:8" ht="13.5" x14ac:dyDescent="0.2">
      <c r="A767" s="155" t="s">
        <v>667</v>
      </c>
      <c r="C767" s="34" t="s">
        <v>17</v>
      </c>
      <c r="D767" s="34" t="s">
        <v>36</v>
      </c>
      <c r="E767" s="213" t="s">
        <v>666</v>
      </c>
      <c r="F767" s="214" t="s">
        <v>72</v>
      </c>
      <c r="G767" s="34"/>
      <c r="H767" s="315">
        <f>H768</f>
        <v>23</v>
      </c>
    </row>
    <row r="768" spans="1:8" ht="25.5" x14ac:dyDescent="0.2">
      <c r="A768" s="526" t="s">
        <v>668</v>
      </c>
      <c r="C768" s="36" t="s">
        <v>17</v>
      </c>
      <c r="D768" s="36" t="s">
        <v>36</v>
      </c>
      <c r="E768" s="215" t="s">
        <v>669</v>
      </c>
      <c r="F768" s="216" t="s">
        <v>172</v>
      </c>
      <c r="G768" s="36"/>
      <c r="H768" s="317">
        <f>H769</f>
        <v>23</v>
      </c>
    </row>
    <row r="769" spans="1:8" ht="25.5" x14ac:dyDescent="0.2">
      <c r="A769" s="411" t="s">
        <v>246</v>
      </c>
      <c r="C769" s="36" t="s">
        <v>17</v>
      </c>
      <c r="D769" s="36" t="s">
        <v>36</v>
      </c>
      <c r="E769" s="215" t="s">
        <v>669</v>
      </c>
      <c r="F769" s="216" t="s">
        <v>172</v>
      </c>
      <c r="G769" s="36" t="s">
        <v>247</v>
      </c>
      <c r="H769" s="317">
        <f>H770</f>
        <v>23</v>
      </c>
    </row>
    <row r="770" spans="1:8" ht="12.75" x14ac:dyDescent="0.2">
      <c r="A770" s="179" t="s">
        <v>99</v>
      </c>
      <c r="C770" s="36" t="s">
        <v>17</v>
      </c>
      <c r="D770" s="36" t="s">
        <v>36</v>
      </c>
      <c r="E770" s="215" t="s">
        <v>669</v>
      </c>
      <c r="F770" s="216" t="s">
        <v>172</v>
      </c>
      <c r="G770" s="36" t="s">
        <v>100</v>
      </c>
      <c r="H770" s="317">
        <f>'ПРИЛОЖЕНИЕ № 5 (расх)'!H743</f>
        <v>23</v>
      </c>
    </row>
    <row r="771" spans="1:8" ht="38.25" x14ac:dyDescent="0.2">
      <c r="A771" s="447" t="s">
        <v>217</v>
      </c>
      <c r="C771" s="105" t="s">
        <v>17</v>
      </c>
      <c r="D771" s="105" t="s">
        <v>36</v>
      </c>
      <c r="E771" s="291" t="s">
        <v>311</v>
      </c>
      <c r="F771" s="292" t="s">
        <v>72</v>
      </c>
      <c r="G771" s="48"/>
      <c r="H771" s="316">
        <f>H772</f>
        <v>36.299999999999997</v>
      </c>
    </row>
    <row r="772" spans="1:8" ht="38.25" x14ac:dyDescent="0.2">
      <c r="A772" s="417" t="s">
        <v>312</v>
      </c>
      <c r="C772" s="105" t="s">
        <v>17</v>
      </c>
      <c r="D772" s="105" t="s">
        <v>36</v>
      </c>
      <c r="E772" s="291" t="s">
        <v>310</v>
      </c>
      <c r="F772" s="292" t="s">
        <v>72</v>
      </c>
      <c r="G772" s="48"/>
      <c r="H772" s="316">
        <f>H773</f>
        <v>36.299999999999997</v>
      </c>
    </row>
    <row r="773" spans="1:8" ht="13.5" x14ac:dyDescent="0.2">
      <c r="A773" s="169" t="s">
        <v>224</v>
      </c>
      <c r="C773" s="47" t="s">
        <v>17</v>
      </c>
      <c r="D773" s="47" t="s">
        <v>36</v>
      </c>
      <c r="E773" s="285" t="s">
        <v>310</v>
      </c>
      <c r="F773" s="284" t="s">
        <v>172</v>
      </c>
      <c r="G773" s="48"/>
      <c r="H773" s="315">
        <f>H774</f>
        <v>36.299999999999997</v>
      </c>
    </row>
    <row r="774" spans="1:8" ht="38.25" x14ac:dyDescent="0.2">
      <c r="A774" s="411" t="s">
        <v>240</v>
      </c>
      <c r="C774" s="48" t="s">
        <v>17</v>
      </c>
      <c r="D774" s="48" t="s">
        <v>36</v>
      </c>
      <c r="E774" s="288" t="s">
        <v>310</v>
      </c>
      <c r="F774" s="287" t="s">
        <v>172</v>
      </c>
      <c r="G774" s="48" t="s">
        <v>241</v>
      </c>
      <c r="H774" s="317">
        <f>H775</f>
        <v>36.299999999999997</v>
      </c>
    </row>
    <row r="775" spans="1:8" ht="12.75" x14ac:dyDescent="0.2">
      <c r="A775" s="179" t="s">
        <v>112</v>
      </c>
      <c r="C775" s="48" t="s">
        <v>17</v>
      </c>
      <c r="D775" s="48" t="s">
        <v>36</v>
      </c>
      <c r="E775" s="288" t="s">
        <v>310</v>
      </c>
      <c r="F775" s="287" t="s">
        <v>172</v>
      </c>
      <c r="G775" s="48" t="s">
        <v>113</v>
      </c>
      <c r="H775" s="317">
        <f>'ПРИЛОЖЕНИЕ № 5 (расх)'!H748</f>
        <v>36.299999999999997</v>
      </c>
    </row>
    <row r="776" spans="1:8" ht="13.5" x14ac:dyDescent="0.2">
      <c r="A776" s="155" t="s">
        <v>699</v>
      </c>
      <c r="C776" s="105" t="s">
        <v>17</v>
      </c>
      <c r="D776" s="105" t="s">
        <v>36</v>
      </c>
      <c r="E776" s="208" t="s">
        <v>697</v>
      </c>
      <c r="F776" s="209" t="s">
        <v>72</v>
      </c>
      <c r="G776" s="105"/>
      <c r="H776" s="315">
        <f>H777+H780</f>
        <v>685.1</v>
      </c>
    </row>
    <row r="777" spans="1:8" ht="13.5" x14ac:dyDescent="0.2">
      <c r="A777" s="155" t="s">
        <v>700</v>
      </c>
      <c r="C777" s="47" t="s">
        <v>17</v>
      </c>
      <c r="D777" s="47" t="s">
        <v>36</v>
      </c>
      <c r="E777" s="285" t="s">
        <v>698</v>
      </c>
      <c r="F777" s="551">
        <v>22110</v>
      </c>
      <c r="G777" s="47"/>
      <c r="H777" s="315">
        <f>H778</f>
        <v>657</v>
      </c>
    </row>
    <row r="778" spans="1:8" ht="25.5" x14ac:dyDescent="0.2">
      <c r="A778" s="357" t="s">
        <v>246</v>
      </c>
      <c r="C778" s="48" t="s">
        <v>17</v>
      </c>
      <c r="D778" s="48" t="s">
        <v>36</v>
      </c>
      <c r="E778" s="288" t="s">
        <v>698</v>
      </c>
      <c r="F778" s="552">
        <v>22110</v>
      </c>
      <c r="G778" s="48" t="s">
        <v>247</v>
      </c>
      <c r="H778" s="317">
        <f>H779</f>
        <v>657</v>
      </c>
    </row>
    <row r="779" spans="1:8" ht="12.75" x14ac:dyDescent="0.2">
      <c r="A779" s="191" t="s">
        <v>99</v>
      </c>
      <c r="C779" s="48" t="s">
        <v>17</v>
      </c>
      <c r="D779" s="48" t="s">
        <v>36</v>
      </c>
      <c r="E779" s="288" t="s">
        <v>698</v>
      </c>
      <c r="F779" s="552">
        <v>22110</v>
      </c>
      <c r="G779" s="48" t="s">
        <v>100</v>
      </c>
      <c r="H779" s="317">
        <f>'ПРИЛОЖЕНИЕ № 5 (расх)'!H752</f>
        <v>657</v>
      </c>
    </row>
    <row r="780" spans="1:8" ht="27" x14ac:dyDescent="0.2">
      <c r="A780" s="155" t="s">
        <v>702</v>
      </c>
      <c r="C780" s="47" t="s">
        <v>17</v>
      </c>
      <c r="D780" s="47" t="s">
        <v>36</v>
      </c>
      <c r="E780" s="285" t="s">
        <v>698</v>
      </c>
      <c r="F780" s="551" t="s">
        <v>701</v>
      </c>
      <c r="G780" s="47"/>
      <c r="H780" s="315">
        <f>H781</f>
        <v>28.1</v>
      </c>
    </row>
    <row r="781" spans="1:8" ht="25.5" x14ac:dyDescent="0.2">
      <c r="A781" s="357" t="s">
        <v>246</v>
      </c>
      <c r="C781" s="48" t="s">
        <v>17</v>
      </c>
      <c r="D781" s="48" t="s">
        <v>36</v>
      </c>
      <c r="E781" s="288" t="s">
        <v>698</v>
      </c>
      <c r="F781" s="552" t="s">
        <v>701</v>
      </c>
      <c r="G781" s="48" t="s">
        <v>247</v>
      </c>
      <c r="H781" s="317">
        <f>H782</f>
        <v>28.1</v>
      </c>
    </row>
    <row r="782" spans="1:8" ht="12.75" x14ac:dyDescent="0.2">
      <c r="A782" s="191" t="s">
        <v>99</v>
      </c>
      <c r="C782" s="48" t="s">
        <v>17</v>
      </c>
      <c r="D782" s="48" t="s">
        <v>36</v>
      </c>
      <c r="E782" s="288" t="s">
        <v>698</v>
      </c>
      <c r="F782" s="552" t="s">
        <v>701</v>
      </c>
      <c r="G782" s="48" t="s">
        <v>100</v>
      </c>
      <c r="H782" s="317">
        <f>'ПРИЛОЖЕНИЕ № 5 (расх)'!H755</f>
        <v>28.1</v>
      </c>
    </row>
    <row r="783" spans="1:8" ht="12.75" x14ac:dyDescent="0.2">
      <c r="A783" s="231" t="s">
        <v>188</v>
      </c>
      <c r="C783" s="105" t="s">
        <v>17</v>
      </c>
      <c r="D783" s="105" t="s">
        <v>36</v>
      </c>
      <c r="E783" s="208">
        <v>10450</v>
      </c>
      <c r="F783" s="292" t="s">
        <v>72</v>
      </c>
      <c r="G783" s="105"/>
      <c r="H783" s="316">
        <f>H784+H791</f>
        <v>2392.62</v>
      </c>
    </row>
    <row r="784" spans="1:8" ht="13.5" x14ac:dyDescent="0.2">
      <c r="A784" s="232" t="s">
        <v>505</v>
      </c>
      <c r="C784" s="47" t="s">
        <v>17</v>
      </c>
      <c r="D784" s="47" t="s">
        <v>36</v>
      </c>
      <c r="E784" s="285" t="s">
        <v>418</v>
      </c>
      <c r="F784" s="292" t="s">
        <v>72</v>
      </c>
      <c r="G784" s="105"/>
      <c r="H784" s="316">
        <f>H785+H788</f>
        <v>729.80000000000007</v>
      </c>
    </row>
    <row r="785" spans="1:8" ht="13.5" x14ac:dyDescent="0.2">
      <c r="A785" s="232" t="s">
        <v>599</v>
      </c>
      <c r="C785" s="47" t="s">
        <v>17</v>
      </c>
      <c r="D785" s="47" t="s">
        <v>36</v>
      </c>
      <c r="E785" s="285" t="s">
        <v>418</v>
      </c>
      <c r="F785" s="284" t="s">
        <v>106</v>
      </c>
      <c r="G785" s="47"/>
      <c r="H785" s="315">
        <f>H786</f>
        <v>47.6</v>
      </c>
    </row>
    <row r="786" spans="1:8" ht="12.75" x14ac:dyDescent="0.2">
      <c r="A786" s="458" t="s">
        <v>238</v>
      </c>
      <c r="C786" s="48" t="s">
        <v>17</v>
      </c>
      <c r="D786" s="48" t="s">
        <v>36</v>
      </c>
      <c r="E786" s="288" t="s">
        <v>418</v>
      </c>
      <c r="F786" s="287" t="s">
        <v>106</v>
      </c>
      <c r="G786" s="48" t="s">
        <v>239</v>
      </c>
      <c r="H786" s="317">
        <f>H787</f>
        <v>47.6</v>
      </c>
    </row>
    <row r="787" spans="1:8" ht="25.5" x14ac:dyDescent="0.2">
      <c r="A787" s="170" t="s">
        <v>90</v>
      </c>
      <c r="C787" s="48" t="s">
        <v>17</v>
      </c>
      <c r="D787" s="48" t="s">
        <v>36</v>
      </c>
      <c r="E787" s="288" t="s">
        <v>418</v>
      </c>
      <c r="F787" s="287" t="s">
        <v>106</v>
      </c>
      <c r="G787" s="48" t="s">
        <v>91</v>
      </c>
      <c r="H787" s="317">
        <f>'ПРИЛОЖЕНИЕ № 5 (расх)'!H760</f>
        <v>47.6</v>
      </c>
    </row>
    <row r="788" spans="1:8" ht="13.5" x14ac:dyDescent="0.2">
      <c r="A788" s="192" t="s">
        <v>600</v>
      </c>
      <c r="C788" s="47" t="s">
        <v>17</v>
      </c>
      <c r="D788" s="47" t="s">
        <v>36</v>
      </c>
      <c r="E788" s="285" t="s">
        <v>418</v>
      </c>
      <c r="F788" s="284" t="s">
        <v>138</v>
      </c>
      <c r="G788" s="47"/>
      <c r="H788" s="315">
        <f>H789</f>
        <v>682.2</v>
      </c>
    </row>
    <row r="789" spans="1:8" ht="12.75" x14ac:dyDescent="0.2">
      <c r="A789" s="448" t="s">
        <v>238</v>
      </c>
      <c r="C789" s="48" t="s">
        <v>17</v>
      </c>
      <c r="D789" s="48" t="s">
        <v>36</v>
      </c>
      <c r="E789" s="215" t="s">
        <v>418</v>
      </c>
      <c r="F789" s="216" t="s">
        <v>138</v>
      </c>
      <c r="G789" s="48" t="s">
        <v>239</v>
      </c>
      <c r="H789" s="317">
        <f>H790</f>
        <v>682.2</v>
      </c>
    </row>
    <row r="790" spans="1:8" ht="25.5" x14ac:dyDescent="0.2">
      <c r="A790" s="170" t="s">
        <v>90</v>
      </c>
      <c r="C790" s="48" t="s">
        <v>17</v>
      </c>
      <c r="D790" s="48" t="s">
        <v>36</v>
      </c>
      <c r="E790" s="215" t="s">
        <v>418</v>
      </c>
      <c r="F790" s="216" t="s">
        <v>138</v>
      </c>
      <c r="G790" s="48" t="s">
        <v>91</v>
      </c>
      <c r="H790" s="317">
        <f>'ПРИЛОЖЕНИЕ № 5 (расх)'!H763</f>
        <v>682.2</v>
      </c>
    </row>
    <row r="791" spans="1:8" ht="27" x14ac:dyDescent="0.2">
      <c r="A791" s="501" t="s">
        <v>382</v>
      </c>
      <c r="C791" s="47" t="s">
        <v>17</v>
      </c>
      <c r="D791" s="47" t="s">
        <v>36</v>
      </c>
      <c r="E791" s="210" t="s">
        <v>419</v>
      </c>
      <c r="F791" s="214" t="s">
        <v>72</v>
      </c>
      <c r="G791" s="48"/>
      <c r="H791" s="316">
        <f>H792+H798+H795+H801</f>
        <v>1662.82</v>
      </c>
    </row>
    <row r="792" spans="1:8" ht="13.5" x14ac:dyDescent="0.2">
      <c r="A792" s="232" t="s">
        <v>599</v>
      </c>
      <c r="C792" s="47" t="s">
        <v>17</v>
      </c>
      <c r="D792" s="47" t="s">
        <v>36</v>
      </c>
      <c r="E792" s="210" t="s">
        <v>419</v>
      </c>
      <c r="F792" s="211" t="s">
        <v>106</v>
      </c>
      <c r="G792" s="47"/>
      <c r="H792" s="315">
        <f>H793</f>
        <v>582.29999999999995</v>
      </c>
    </row>
    <row r="793" spans="1:8" ht="25.5" x14ac:dyDescent="0.2">
      <c r="A793" s="357" t="s">
        <v>246</v>
      </c>
      <c r="C793" s="36" t="s">
        <v>17</v>
      </c>
      <c r="D793" s="36" t="s">
        <v>36</v>
      </c>
      <c r="E793" s="218" t="s">
        <v>419</v>
      </c>
      <c r="F793" s="216" t="s">
        <v>106</v>
      </c>
      <c r="G793" s="48" t="s">
        <v>247</v>
      </c>
      <c r="H793" s="317">
        <f>H794</f>
        <v>582.29999999999995</v>
      </c>
    </row>
    <row r="794" spans="1:8" ht="12.75" x14ac:dyDescent="0.2">
      <c r="A794" s="191" t="s">
        <v>99</v>
      </c>
      <c r="C794" s="48" t="s">
        <v>17</v>
      </c>
      <c r="D794" s="48" t="s">
        <v>36</v>
      </c>
      <c r="E794" s="218" t="s">
        <v>419</v>
      </c>
      <c r="F794" s="216" t="s">
        <v>106</v>
      </c>
      <c r="G794" s="48" t="s">
        <v>100</v>
      </c>
      <c r="H794" s="317">
        <f>'ПРИЛОЖЕНИЕ № 5 (расх)'!H767</f>
        <v>582.29999999999995</v>
      </c>
    </row>
    <row r="795" spans="1:8" ht="13.5" x14ac:dyDescent="0.2">
      <c r="A795" s="186" t="s">
        <v>633</v>
      </c>
      <c r="C795" s="47" t="s">
        <v>17</v>
      </c>
      <c r="D795" s="47" t="s">
        <v>36</v>
      </c>
      <c r="E795" s="210" t="s">
        <v>419</v>
      </c>
      <c r="F795" s="211" t="s">
        <v>675</v>
      </c>
      <c r="G795" s="47"/>
      <c r="H795" s="315">
        <f>H796</f>
        <v>5.4</v>
      </c>
    </row>
    <row r="796" spans="1:8" ht="25.5" x14ac:dyDescent="0.2">
      <c r="A796" s="357" t="s">
        <v>246</v>
      </c>
      <c r="C796" s="36" t="s">
        <v>17</v>
      </c>
      <c r="D796" s="36" t="s">
        <v>36</v>
      </c>
      <c r="E796" s="218" t="s">
        <v>419</v>
      </c>
      <c r="F796" s="216" t="s">
        <v>675</v>
      </c>
      <c r="G796" s="48" t="s">
        <v>247</v>
      </c>
      <c r="H796" s="317">
        <f>H797</f>
        <v>5.4</v>
      </c>
    </row>
    <row r="797" spans="1:8" ht="12.75" x14ac:dyDescent="0.2">
      <c r="A797" s="191" t="s">
        <v>99</v>
      </c>
      <c r="C797" s="48" t="s">
        <v>17</v>
      </c>
      <c r="D797" s="48" t="s">
        <v>36</v>
      </c>
      <c r="E797" s="218" t="s">
        <v>419</v>
      </c>
      <c r="F797" s="216" t="s">
        <v>675</v>
      </c>
      <c r="G797" s="48" t="s">
        <v>100</v>
      </c>
      <c r="H797" s="317">
        <f>'ПРИЛОЖЕНИЕ № 5 (расх)'!H770</f>
        <v>5.4</v>
      </c>
    </row>
    <row r="798" spans="1:8" ht="27" x14ac:dyDescent="0.2">
      <c r="A798" s="192" t="s">
        <v>725</v>
      </c>
      <c r="C798" s="47" t="s">
        <v>17</v>
      </c>
      <c r="D798" s="47" t="s">
        <v>36</v>
      </c>
      <c r="E798" s="210" t="s">
        <v>419</v>
      </c>
      <c r="F798" s="211" t="s">
        <v>138</v>
      </c>
      <c r="G798" s="105"/>
      <c r="H798" s="315">
        <f>H799</f>
        <v>1062.32</v>
      </c>
    </row>
    <row r="799" spans="1:8" ht="25.5" x14ac:dyDescent="0.2">
      <c r="A799" s="357" t="s">
        <v>246</v>
      </c>
      <c r="C799" s="48" t="s">
        <v>17</v>
      </c>
      <c r="D799" s="48" t="s">
        <v>36</v>
      </c>
      <c r="E799" s="215" t="s">
        <v>419</v>
      </c>
      <c r="F799" s="216" t="s">
        <v>138</v>
      </c>
      <c r="G799" s="48" t="s">
        <v>247</v>
      </c>
      <c r="H799" s="317">
        <f>H800</f>
        <v>1062.32</v>
      </c>
    </row>
    <row r="800" spans="1:8" ht="12.75" x14ac:dyDescent="0.2">
      <c r="A800" s="191" t="s">
        <v>99</v>
      </c>
      <c r="C800" s="48" t="s">
        <v>17</v>
      </c>
      <c r="D800" s="48" t="s">
        <v>36</v>
      </c>
      <c r="E800" s="215" t="s">
        <v>419</v>
      </c>
      <c r="F800" s="216" t="s">
        <v>138</v>
      </c>
      <c r="G800" s="48" t="s">
        <v>100</v>
      </c>
      <c r="H800" s="317">
        <f>'ПРИЛОЖЕНИЕ № 5 (расх)'!H773</f>
        <v>1062.32</v>
      </c>
    </row>
    <row r="801" spans="1:8" ht="27" x14ac:dyDescent="0.2">
      <c r="A801" s="192" t="s">
        <v>634</v>
      </c>
      <c r="C801" s="47" t="s">
        <v>17</v>
      </c>
      <c r="D801" s="47" t="s">
        <v>36</v>
      </c>
      <c r="E801" s="210" t="s">
        <v>419</v>
      </c>
      <c r="F801" s="211" t="s">
        <v>676</v>
      </c>
      <c r="G801" s="105"/>
      <c r="H801" s="315">
        <f>H802</f>
        <v>12.8</v>
      </c>
    </row>
    <row r="802" spans="1:8" ht="25.5" x14ac:dyDescent="0.2">
      <c r="A802" s="357" t="s">
        <v>246</v>
      </c>
      <c r="C802" s="48" t="s">
        <v>17</v>
      </c>
      <c r="D802" s="48" t="s">
        <v>36</v>
      </c>
      <c r="E802" s="215" t="s">
        <v>419</v>
      </c>
      <c r="F802" s="216" t="s">
        <v>676</v>
      </c>
      <c r="G802" s="48" t="s">
        <v>247</v>
      </c>
      <c r="H802" s="317">
        <f>H803</f>
        <v>12.8</v>
      </c>
    </row>
    <row r="803" spans="1:8" ht="12.75" x14ac:dyDescent="0.2">
      <c r="A803" s="191" t="s">
        <v>99</v>
      </c>
      <c r="C803" s="48" t="s">
        <v>17</v>
      </c>
      <c r="D803" s="48" t="s">
        <v>36</v>
      </c>
      <c r="E803" s="215" t="s">
        <v>419</v>
      </c>
      <c r="F803" s="216" t="s">
        <v>676</v>
      </c>
      <c r="G803" s="48" t="s">
        <v>100</v>
      </c>
      <c r="H803" s="317">
        <f>'ПРИЛОЖЕНИЕ № 5 (расх)'!H776</f>
        <v>12.8</v>
      </c>
    </row>
    <row r="804" spans="1:8" ht="12.75" x14ac:dyDescent="0.2">
      <c r="A804" s="299" t="s">
        <v>374</v>
      </c>
      <c r="C804" s="105" t="s">
        <v>17</v>
      </c>
      <c r="D804" s="105" t="s">
        <v>36</v>
      </c>
      <c r="E804" s="212" t="s">
        <v>424</v>
      </c>
      <c r="F804" s="92" t="s">
        <v>72</v>
      </c>
      <c r="G804" s="105"/>
      <c r="H804" s="316">
        <f>H805+H812</f>
        <v>386.8</v>
      </c>
    </row>
    <row r="805" spans="1:8" ht="13.5" x14ac:dyDescent="0.2">
      <c r="A805" s="169" t="s">
        <v>425</v>
      </c>
      <c r="C805" s="47" t="s">
        <v>17</v>
      </c>
      <c r="D805" s="47" t="s">
        <v>36</v>
      </c>
      <c r="E805" s="285" t="s">
        <v>423</v>
      </c>
      <c r="F805" s="92" t="s">
        <v>72</v>
      </c>
      <c r="G805" s="105"/>
      <c r="H805" s="316">
        <f>H806+H809</f>
        <v>23.799999999999997</v>
      </c>
    </row>
    <row r="806" spans="1:8" ht="13.5" x14ac:dyDescent="0.2">
      <c r="A806" s="169" t="s">
        <v>602</v>
      </c>
      <c r="C806" s="47" t="s">
        <v>17</v>
      </c>
      <c r="D806" s="47" t="s">
        <v>36</v>
      </c>
      <c r="E806" s="285" t="s">
        <v>423</v>
      </c>
      <c r="F806" s="284" t="s">
        <v>144</v>
      </c>
      <c r="G806" s="47"/>
      <c r="H806" s="315">
        <f>H807</f>
        <v>20.399999999999999</v>
      </c>
    </row>
    <row r="807" spans="1:8" ht="12.75" x14ac:dyDescent="0.2">
      <c r="A807" s="458" t="s">
        <v>238</v>
      </c>
      <c r="C807" s="48" t="s">
        <v>17</v>
      </c>
      <c r="D807" s="48" t="s">
        <v>36</v>
      </c>
      <c r="E807" s="288" t="s">
        <v>423</v>
      </c>
      <c r="F807" s="290" t="s">
        <v>144</v>
      </c>
      <c r="G807" s="48" t="s">
        <v>239</v>
      </c>
      <c r="H807" s="317">
        <f>H808</f>
        <v>20.399999999999999</v>
      </c>
    </row>
    <row r="808" spans="1:8" ht="25.5" x14ac:dyDescent="0.2">
      <c r="A808" s="170" t="s">
        <v>90</v>
      </c>
      <c r="C808" s="48" t="s">
        <v>17</v>
      </c>
      <c r="D808" s="48" t="s">
        <v>36</v>
      </c>
      <c r="E808" s="288" t="s">
        <v>423</v>
      </c>
      <c r="F808" s="290" t="s">
        <v>144</v>
      </c>
      <c r="G808" s="48" t="s">
        <v>91</v>
      </c>
      <c r="H808" s="317">
        <f>'ПРИЛОЖЕНИЕ № 5 (расх)'!H781</f>
        <v>20.399999999999999</v>
      </c>
    </row>
    <row r="809" spans="1:8" ht="13.5" x14ac:dyDescent="0.2">
      <c r="A809" s="186" t="s">
        <v>603</v>
      </c>
      <c r="C809" s="47" t="s">
        <v>17</v>
      </c>
      <c r="D809" s="47" t="s">
        <v>36</v>
      </c>
      <c r="E809" s="210" t="s">
        <v>423</v>
      </c>
      <c r="F809" s="214" t="s">
        <v>145</v>
      </c>
      <c r="G809" s="47"/>
      <c r="H809" s="315">
        <f>H810</f>
        <v>3.4</v>
      </c>
    </row>
    <row r="810" spans="1:8" ht="12.75" x14ac:dyDescent="0.2">
      <c r="A810" s="448" t="s">
        <v>238</v>
      </c>
      <c r="C810" s="48" t="s">
        <v>17</v>
      </c>
      <c r="D810" s="48" t="s">
        <v>36</v>
      </c>
      <c r="E810" s="215" t="s">
        <v>423</v>
      </c>
      <c r="F810" s="216" t="s">
        <v>145</v>
      </c>
      <c r="G810" s="48" t="s">
        <v>239</v>
      </c>
      <c r="H810" s="317">
        <f>H811</f>
        <v>3.4</v>
      </c>
    </row>
    <row r="811" spans="1:8" ht="25.5" x14ac:dyDescent="0.2">
      <c r="A811" s="170" t="s">
        <v>90</v>
      </c>
      <c r="C811" s="48" t="s">
        <v>17</v>
      </c>
      <c r="D811" s="48" t="s">
        <v>36</v>
      </c>
      <c r="E811" s="215" t="s">
        <v>423</v>
      </c>
      <c r="F811" s="216" t="s">
        <v>145</v>
      </c>
      <c r="G811" s="48" t="s">
        <v>91</v>
      </c>
      <c r="H811" s="317">
        <f>'ПРИЛОЖЕНИЕ № 5 (расх)'!H784</f>
        <v>3.4</v>
      </c>
    </row>
    <row r="812" spans="1:8" ht="27" x14ac:dyDescent="0.2">
      <c r="A812" s="169" t="s">
        <v>426</v>
      </c>
      <c r="C812" s="47" t="s">
        <v>17</v>
      </c>
      <c r="D812" s="47" t="s">
        <v>36</v>
      </c>
      <c r="E812" s="210" t="s">
        <v>422</v>
      </c>
      <c r="F812" s="211" t="s">
        <v>72</v>
      </c>
      <c r="G812" s="48"/>
      <c r="H812" s="315">
        <f>H813+H816</f>
        <v>363</v>
      </c>
    </row>
    <row r="813" spans="1:8" ht="13.5" x14ac:dyDescent="0.2">
      <c r="A813" s="169" t="s">
        <v>602</v>
      </c>
      <c r="C813" s="47" t="s">
        <v>17</v>
      </c>
      <c r="D813" s="47" t="s">
        <v>36</v>
      </c>
      <c r="E813" s="210" t="s">
        <v>422</v>
      </c>
      <c r="F813" s="211" t="s">
        <v>144</v>
      </c>
      <c r="G813" s="47"/>
      <c r="H813" s="315">
        <f>H814</f>
        <v>319.39999999999998</v>
      </c>
    </row>
    <row r="814" spans="1:8" ht="25.5" x14ac:dyDescent="0.2">
      <c r="A814" s="357" t="s">
        <v>246</v>
      </c>
      <c r="C814" s="36" t="s">
        <v>17</v>
      </c>
      <c r="D814" s="36" t="s">
        <v>36</v>
      </c>
      <c r="E814" s="218" t="s">
        <v>422</v>
      </c>
      <c r="F814" s="220" t="s">
        <v>144</v>
      </c>
      <c r="G814" s="48" t="s">
        <v>247</v>
      </c>
      <c r="H814" s="317">
        <f>H815</f>
        <v>319.39999999999998</v>
      </c>
    </row>
    <row r="815" spans="1:8" ht="12.75" x14ac:dyDescent="0.2">
      <c r="A815" s="191" t="s">
        <v>99</v>
      </c>
      <c r="C815" s="48" t="s">
        <v>17</v>
      </c>
      <c r="D815" s="48" t="s">
        <v>36</v>
      </c>
      <c r="E815" s="218" t="s">
        <v>422</v>
      </c>
      <c r="F815" s="220" t="s">
        <v>144</v>
      </c>
      <c r="G815" s="48" t="s">
        <v>100</v>
      </c>
      <c r="H815" s="317">
        <f>'ПРИЛОЖЕНИЕ № 5 (расх)'!H788</f>
        <v>319.39999999999998</v>
      </c>
    </row>
    <row r="816" spans="1:8" ht="13.5" x14ac:dyDescent="0.2">
      <c r="A816" s="186" t="s">
        <v>603</v>
      </c>
      <c r="C816" s="47" t="s">
        <v>17</v>
      </c>
      <c r="D816" s="47" t="s">
        <v>36</v>
      </c>
      <c r="E816" s="210" t="s">
        <v>422</v>
      </c>
      <c r="F816" s="214" t="s">
        <v>145</v>
      </c>
      <c r="G816" s="48"/>
      <c r="H816" s="315">
        <f>H817</f>
        <v>43.6</v>
      </c>
    </row>
    <row r="817" spans="1:8" ht="25.5" x14ac:dyDescent="0.2">
      <c r="A817" s="380" t="s">
        <v>246</v>
      </c>
      <c r="C817" s="48" t="s">
        <v>17</v>
      </c>
      <c r="D817" s="48" t="s">
        <v>36</v>
      </c>
      <c r="E817" s="215" t="s">
        <v>422</v>
      </c>
      <c r="F817" s="216" t="s">
        <v>145</v>
      </c>
      <c r="G817" s="48" t="s">
        <v>247</v>
      </c>
      <c r="H817" s="317">
        <f>H818</f>
        <v>43.6</v>
      </c>
    </row>
    <row r="818" spans="1:8" ht="12.75" x14ac:dyDescent="0.2">
      <c r="A818" s="191" t="s">
        <v>99</v>
      </c>
      <c r="C818" s="48" t="s">
        <v>17</v>
      </c>
      <c r="D818" s="48" t="s">
        <v>36</v>
      </c>
      <c r="E818" s="215" t="s">
        <v>422</v>
      </c>
      <c r="F818" s="216" t="s">
        <v>145</v>
      </c>
      <c r="G818" s="48" t="s">
        <v>100</v>
      </c>
      <c r="H818" s="317">
        <f>'ПРИЛОЖЕНИЕ № 5 (расх)'!H791</f>
        <v>43.6</v>
      </c>
    </row>
    <row r="819" spans="1:8" ht="13.5" x14ac:dyDescent="0.2">
      <c r="A819" s="186" t="s">
        <v>706</v>
      </c>
      <c r="C819" s="47" t="s">
        <v>17</v>
      </c>
      <c r="D819" s="47" t="s">
        <v>36</v>
      </c>
      <c r="E819" s="213" t="s">
        <v>703</v>
      </c>
      <c r="F819" s="214" t="s">
        <v>72</v>
      </c>
      <c r="G819" s="47"/>
      <c r="H819" s="315">
        <f>H820+H823</f>
        <v>794.1</v>
      </c>
    </row>
    <row r="820" spans="1:8" ht="40.5" x14ac:dyDescent="0.25">
      <c r="A820" s="553" t="s">
        <v>707</v>
      </c>
      <c r="C820" s="47" t="s">
        <v>17</v>
      </c>
      <c r="D820" s="47" t="s">
        <v>36</v>
      </c>
      <c r="E820" s="213" t="s">
        <v>704</v>
      </c>
      <c r="F820" s="214" t="s">
        <v>705</v>
      </c>
      <c r="G820" s="47"/>
      <c r="H820" s="315">
        <f>H821</f>
        <v>53.6</v>
      </c>
    </row>
    <row r="821" spans="1:8" ht="12.75" x14ac:dyDescent="0.2">
      <c r="A821" s="554" t="s">
        <v>238</v>
      </c>
      <c r="C821" s="48" t="s">
        <v>17</v>
      </c>
      <c r="D821" s="48" t="s">
        <v>36</v>
      </c>
      <c r="E821" s="215" t="s">
        <v>704</v>
      </c>
      <c r="F821" s="216" t="s">
        <v>705</v>
      </c>
      <c r="G821" s="48" t="s">
        <v>239</v>
      </c>
      <c r="H821" s="317">
        <f>H822</f>
        <v>53.6</v>
      </c>
    </row>
    <row r="822" spans="1:8" ht="25.5" x14ac:dyDescent="0.2">
      <c r="A822" s="193" t="s">
        <v>90</v>
      </c>
      <c r="C822" s="48" t="s">
        <v>17</v>
      </c>
      <c r="D822" s="48" t="s">
        <v>36</v>
      </c>
      <c r="E822" s="215" t="s">
        <v>704</v>
      </c>
      <c r="F822" s="216" t="s">
        <v>705</v>
      </c>
      <c r="G822" s="48" t="s">
        <v>91</v>
      </c>
      <c r="H822" s="317">
        <f>'ПРИЛОЖЕНИЕ № 5 (расх)'!H795</f>
        <v>53.6</v>
      </c>
    </row>
    <row r="823" spans="1:8" ht="40.5" x14ac:dyDescent="0.25">
      <c r="A823" s="553" t="s">
        <v>708</v>
      </c>
      <c r="C823" s="47" t="s">
        <v>17</v>
      </c>
      <c r="D823" s="47" t="s">
        <v>36</v>
      </c>
      <c r="E823" s="213" t="s">
        <v>709</v>
      </c>
      <c r="F823" s="214" t="s">
        <v>705</v>
      </c>
      <c r="G823" s="47"/>
      <c r="H823" s="315">
        <f>H824</f>
        <v>740.5</v>
      </c>
    </row>
    <row r="824" spans="1:8" ht="12.75" x14ac:dyDescent="0.2">
      <c r="A824" s="554" t="s">
        <v>238</v>
      </c>
      <c r="C824" s="48" t="s">
        <v>17</v>
      </c>
      <c r="D824" s="48" t="s">
        <v>36</v>
      </c>
      <c r="E824" s="215" t="s">
        <v>709</v>
      </c>
      <c r="F824" s="216" t="s">
        <v>705</v>
      </c>
      <c r="G824" s="48" t="s">
        <v>247</v>
      </c>
      <c r="H824" s="317">
        <f>H825</f>
        <v>740.5</v>
      </c>
    </row>
    <row r="825" spans="1:8" ht="25.5" x14ac:dyDescent="0.2">
      <c r="A825" s="193" t="s">
        <v>90</v>
      </c>
      <c r="C825" s="48" t="s">
        <v>17</v>
      </c>
      <c r="D825" s="48" t="s">
        <v>36</v>
      </c>
      <c r="E825" s="215" t="s">
        <v>709</v>
      </c>
      <c r="F825" s="216" t="s">
        <v>705</v>
      </c>
      <c r="G825" s="48" t="s">
        <v>100</v>
      </c>
      <c r="H825" s="317">
        <f>'ПРИЛОЖЕНИЕ № 5 (расх)'!H798</f>
        <v>740.5</v>
      </c>
    </row>
    <row r="826" spans="1:8" ht="27" x14ac:dyDescent="0.2">
      <c r="A826" s="173" t="s">
        <v>710</v>
      </c>
      <c r="C826" s="47" t="s">
        <v>17</v>
      </c>
      <c r="D826" s="47" t="s">
        <v>36</v>
      </c>
      <c r="E826" s="213" t="s">
        <v>711</v>
      </c>
      <c r="F826" s="214" t="s">
        <v>72</v>
      </c>
      <c r="G826" s="47"/>
      <c r="H826" s="315">
        <f>H827+H830+H833+H836</f>
        <v>182.7</v>
      </c>
    </row>
    <row r="827" spans="1:8" ht="27" x14ac:dyDescent="0.2">
      <c r="A827" s="173" t="s">
        <v>716</v>
      </c>
      <c r="C827" s="47" t="s">
        <v>17</v>
      </c>
      <c r="D827" s="47" t="s">
        <v>36</v>
      </c>
      <c r="E827" s="213" t="s">
        <v>712</v>
      </c>
      <c r="F827" s="214" t="s">
        <v>713</v>
      </c>
      <c r="G827" s="47"/>
      <c r="H827" s="315">
        <f>H828</f>
        <v>49</v>
      </c>
    </row>
    <row r="828" spans="1:8" ht="12.75" x14ac:dyDescent="0.2">
      <c r="A828" s="554" t="s">
        <v>238</v>
      </c>
      <c r="C828" s="48" t="s">
        <v>17</v>
      </c>
      <c r="D828" s="48" t="s">
        <v>36</v>
      </c>
      <c r="E828" s="215" t="s">
        <v>712</v>
      </c>
      <c r="F828" s="216" t="s">
        <v>713</v>
      </c>
      <c r="G828" s="48" t="s">
        <v>239</v>
      </c>
      <c r="H828" s="317">
        <f>H829</f>
        <v>49</v>
      </c>
    </row>
    <row r="829" spans="1:8" ht="25.5" x14ac:dyDescent="0.2">
      <c r="A829" s="193" t="s">
        <v>90</v>
      </c>
      <c r="C829" s="48" t="s">
        <v>17</v>
      </c>
      <c r="D829" s="48" t="s">
        <v>36</v>
      </c>
      <c r="E829" s="215" t="s">
        <v>712</v>
      </c>
      <c r="F829" s="216" t="s">
        <v>713</v>
      </c>
      <c r="G829" s="48" t="s">
        <v>91</v>
      </c>
      <c r="H829" s="317">
        <f>'ПРИЛОЖЕНИЕ № 5 (расх)'!H802</f>
        <v>49</v>
      </c>
    </row>
    <row r="830" spans="1:8" ht="27" x14ac:dyDescent="0.2">
      <c r="A830" s="173" t="s">
        <v>715</v>
      </c>
      <c r="C830" s="47" t="s">
        <v>17</v>
      </c>
      <c r="D830" s="47" t="s">
        <v>36</v>
      </c>
      <c r="E830" s="213" t="s">
        <v>714</v>
      </c>
      <c r="F830" s="214" t="s">
        <v>713</v>
      </c>
      <c r="G830" s="47"/>
      <c r="H830" s="315">
        <f>H831</f>
        <v>131</v>
      </c>
    </row>
    <row r="831" spans="1:8" ht="12.75" x14ac:dyDescent="0.2">
      <c r="A831" s="554" t="s">
        <v>238</v>
      </c>
      <c r="C831" s="48" t="s">
        <v>17</v>
      </c>
      <c r="D831" s="48" t="s">
        <v>36</v>
      </c>
      <c r="E831" s="215" t="s">
        <v>714</v>
      </c>
      <c r="F831" s="216" t="s">
        <v>713</v>
      </c>
      <c r="G831" s="48" t="s">
        <v>247</v>
      </c>
      <c r="H831" s="317">
        <f>H832</f>
        <v>131</v>
      </c>
    </row>
    <row r="832" spans="1:8" ht="25.5" x14ac:dyDescent="0.2">
      <c r="A832" s="193" t="s">
        <v>90</v>
      </c>
      <c r="C832" s="48" t="s">
        <v>17</v>
      </c>
      <c r="D832" s="48" t="s">
        <v>36</v>
      </c>
      <c r="E832" s="215" t="s">
        <v>714</v>
      </c>
      <c r="F832" s="216" t="s">
        <v>713</v>
      </c>
      <c r="G832" s="48" t="s">
        <v>100</v>
      </c>
      <c r="H832" s="317">
        <f>'ПРИЛОЖЕНИЕ № 5 (расх)'!H805</f>
        <v>131</v>
      </c>
    </row>
    <row r="833" spans="1:8 16372:16372" ht="27" x14ac:dyDescent="0.2">
      <c r="A833" s="173" t="s">
        <v>718</v>
      </c>
      <c r="C833" s="47" t="s">
        <v>17</v>
      </c>
      <c r="D833" s="47" t="s">
        <v>36</v>
      </c>
      <c r="E833" s="213" t="s">
        <v>712</v>
      </c>
      <c r="F833" s="214" t="s">
        <v>717</v>
      </c>
      <c r="G833" s="47"/>
      <c r="H833" s="315">
        <f>H834</f>
        <v>2</v>
      </c>
    </row>
    <row r="834" spans="1:8 16372:16372" ht="12.75" x14ac:dyDescent="0.2">
      <c r="A834" s="554" t="s">
        <v>238</v>
      </c>
      <c r="C834" s="48" t="s">
        <v>17</v>
      </c>
      <c r="D834" s="48" t="s">
        <v>36</v>
      </c>
      <c r="E834" s="215" t="s">
        <v>712</v>
      </c>
      <c r="F834" s="216" t="s">
        <v>717</v>
      </c>
      <c r="G834" s="48" t="s">
        <v>239</v>
      </c>
      <c r="H834" s="317">
        <f>H835</f>
        <v>2</v>
      </c>
    </row>
    <row r="835" spans="1:8 16372:16372" ht="25.5" x14ac:dyDescent="0.2">
      <c r="A835" s="193" t="s">
        <v>90</v>
      </c>
      <c r="C835" s="48" t="s">
        <v>17</v>
      </c>
      <c r="D835" s="48" t="s">
        <v>36</v>
      </c>
      <c r="E835" s="215" t="s">
        <v>712</v>
      </c>
      <c r="F835" s="216" t="s">
        <v>717</v>
      </c>
      <c r="G835" s="48" t="s">
        <v>91</v>
      </c>
      <c r="H835" s="317">
        <f>'ПРИЛОЖЕНИЕ № 5 (расх)'!H808</f>
        <v>2</v>
      </c>
    </row>
    <row r="836" spans="1:8 16372:16372" ht="27" x14ac:dyDescent="0.2">
      <c r="A836" s="173" t="s">
        <v>719</v>
      </c>
      <c r="C836" s="47" t="s">
        <v>17</v>
      </c>
      <c r="D836" s="47" t="s">
        <v>36</v>
      </c>
      <c r="E836" s="213" t="s">
        <v>714</v>
      </c>
      <c r="F836" s="214" t="s">
        <v>717</v>
      </c>
      <c r="G836" s="47"/>
      <c r="H836" s="315">
        <f>H837</f>
        <v>0.7</v>
      </c>
    </row>
    <row r="837" spans="1:8 16372:16372" ht="12.75" x14ac:dyDescent="0.2">
      <c r="A837" s="554" t="s">
        <v>238</v>
      </c>
      <c r="C837" s="48" t="s">
        <v>17</v>
      </c>
      <c r="D837" s="48" t="s">
        <v>36</v>
      </c>
      <c r="E837" s="215" t="s">
        <v>714</v>
      </c>
      <c r="F837" s="216" t="s">
        <v>717</v>
      </c>
      <c r="G837" s="48" t="s">
        <v>247</v>
      </c>
      <c r="H837" s="317">
        <f>H838</f>
        <v>0.7</v>
      </c>
    </row>
    <row r="838" spans="1:8 16372:16372" ht="25.5" x14ac:dyDescent="0.2">
      <c r="A838" s="193" t="s">
        <v>90</v>
      </c>
      <c r="C838" s="48" t="s">
        <v>17</v>
      </c>
      <c r="D838" s="48" t="s">
        <v>36</v>
      </c>
      <c r="E838" s="215" t="s">
        <v>714</v>
      </c>
      <c r="F838" s="216" t="s">
        <v>717</v>
      </c>
      <c r="G838" s="48" t="s">
        <v>100</v>
      </c>
      <c r="H838" s="317">
        <f>'ПРИЛОЖЕНИЕ № 5 (расх)'!H811</f>
        <v>0.7</v>
      </c>
    </row>
    <row r="839" spans="1:8 16372:16372" ht="40.5" x14ac:dyDescent="0.2">
      <c r="A839" s="186" t="s">
        <v>565</v>
      </c>
      <c r="C839" s="47" t="s">
        <v>17</v>
      </c>
      <c r="D839" s="47" t="s">
        <v>36</v>
      </c>
      <c r="E839" s="213" t="s">
        <v>194</v>
      </c>
      <c r="F839" s="214" t="s">
        <v>72</v>
      </c>
      <c r="G839" s="56"/>
      <c r="H839" s="315">
        <f>H840+H844+H848</f>
        <v>10</v>
      </c>
      <c r="XER839" s="77">
        <f t="shared" ref="XER839:XER845" si="1">SUM(F839:XEQ839)</f>
        <v>10</v>
      </c>
    </row>
    <row r="840" spans="1:8 16372:16372" ht="27" x14ac:dyDescent="0.2">
      <c r="A840" s="169" t="s">
        <v>433</v>
      </c>
      <c r="C840" s="47" t="s">
        <v>17</v>
      </c>
      <c r="D840" s="47" t="s">
        <v>36</v>
      </c>
      <c r="E840" s="285" t="s">
        <v>432</v>
      </c>
      <c r="F840" s="284" t="s">
        <v>72</v>
      </c>
      <c r="G840" s="47"/>
      <c r="H840" s="315">
        <f>H841</f>
        <v>5</v>
      </c>
      <c r="XER840" s="555">
        <f t="shared" si="1"/>
        <v>5</v>
      </c>
    </row>
    <row r="841" spans="1:8 16372:16372" ht="13.5" x14ac:dyDescent="0.2">
      <c r="A841" s="169" t="s">
        <v>224</v>
      </c>
      <c r="C841" s="47" t="s">
        <v>17</v>
      </c>
      <c r="D841" s="47" t="s">
        <v>36</v>
      </c>
      <c r="E841" s="285" t="s">
        <v>432</v>
      </c>
      <c r="F841" s="211">
        <v>10000</v>
      </c>
      <c r="G841" s="47"/>
      <c r="H841" s="315">
        <f>H842</f>
        <v>5</v>
      </c>
      <c r="XER841" s="77">
        <f t="shared" si="1"/>
        <v>10005</v>
      </c>
    </row>
    <row r="842" spans="1:8 16372:16372" ht="12.75" x14ac:dyDescent="0.2">
      <c r="A842" s="458" t="s">
        <v>238</v>
      </c>
      <c r="C842" s="48" t="s">
        <v>17</v>
      </c>
      <c r="D842" s="48" t="s">
        <v>36</v>
      </c>
      <c r="E842" s="288" t="s">
        <v>432</v>
      </c>
      <c r="F842" s="220">
        <v>10000</v>
      </c>
      <c r="G842" s="48" t="s">
        <v>239</v>
      </c>
      <c r="H842" s="317">
        <f>H843</f>
        <v>5</v>
      </c>
      <c r="XER842" s="77">
        <f t="shared" si="1"/>
        <v>10005</v>
      </c>
    </row>
    <row r="843" spans="1:8 16372:16372" ht="25.5" x14ac:dyDescent="0.2">
      <c r="A843" s="170" t="s">
        <v>90</v>
      </c>
      <c r="C843" s="48" t="s">
        <v>17</v>
      </c>
      <c r="D843" s="48" t="s">
        <v>36</v>
      </c>
      <c r="E843" s="288" t="s">
        <v>432</v>
      </c>
      <c r="F843" s="220">
        <v>10000</v>
      </c>
      <c r="G843" s="48" t="s">
        <v>91</v>
      </c>
      <c r="H843" s="317">
        <f>'ПРИЛОЖЕНИЕ № 5 (расх)'!H816</f>
        <v>5</v>
      </c>
      <c r="XER843" s="77">
        <f t="shared" si="1"/>
        <v>10005</v>
      </c>
    </row>
    <row r="844" spans="1:8 16372:16372" ht="40.5" x14ac:dyDescent="0.2">
      <c r="A844" s="169" t="s">
        <v>435</v>
      </c>
      <c r="C844" s="47" t="s">
        <v>17</v>
      </c>
      <c r="D844" s="47" t="s">
        <v>36</v>
      </c>
      <c r="E844" s="210" t="s">
        <v>434</v>
      </c>
      <c r="F844" s="211" t="s">
        <v>72</v>
      </c>
      <c r="G844" s="47"/>
      <c r="H844" s="315">
        <f>H845</f>
        <v>0</v>
      </c>
      <c r="XER844" s="77">
        <f t="shared" si="1"/>
        <v>0</v>
      </c>
    </row>
    <row r="845" spans="1:8 16372:16372" ht="13.5" x14ac:dyDescent="0.2">
      <c r="A845" s="169" t="s">
        <v>224</v>
      </c>
      <c r="C845" s="47" t="s">
        <v>17</v>
      </c>
      <c r="D845" s="47" t="s">
        <v>36</v>
      </c>
      <c r="E845" s="210" t="s">
        <v>434</v>
      </c>
      <c r="F845" s="211">
        <v>10000</v>
      </c>
      <c r="G845" s="47"/>
      <c r="H845" s="315">
        <f>H846</f>
        <v>0</v>
      </c>
      <c r="XER845" s="77">
        <f t="shared" si="1"/>
        <v>10000</v>
      </c>
    </row>
    <row r="846" spans="1:8 16372:16372" ht="25.5" x14ac:dyDescent="0.2">
      <c r="A846" s="191" t="s">
        <v>246</v>
      </c>
      <c r="C846" s="48" t="s">
        <v>17</v>
      </c>
      <c r="D846" s="48" t="s">
        <v>36</v>
      </c>
      <c r="E846" s="218" t="s">
        <v>434</v>
      </c>
      <c r="F846" s="220">
        <v>10000</v>
      </c>
      <c r="G846" s="48" t="s">
        <v>247</v>
      </c>
      <c r="H846" s="317">
        <f>H847</f>
        <v>0</v>
      </c>
    </row>
    <row r="847" spans="1:8 16372:16372" ht="12.75" x14ac:dyDescent="0.2">
      <c r="A847" s="191" t="s">
        <v>99</v>
      </c>
      <c r="C847" s="48" t="s">
        <v>17</v>
      </c>
      <c r="D847" s="48" t="s">
        <v>36</v>
      </c>
      <c r="E847" s="215" t="s">
        <v>434</v>
      </c>
      <c r="F847" s="216">
        <v>10000</v>
      </c>
      <c r="G847" s="48" t="s">
        <v>100</v>
      </c>
      <c r="H847" s="317">
        <f>'ПРИЛОЖЕНИЕ № 5 (расх)'!H820</f>
        <v>0</v>
      </c>
    </row>
    <row r="848" spans="1:8 16372:16372" ht="27" x14ac:dyDescent="0.2">
      <c r="A848" s="169" t="s">
        <v>597</v>
      </c>
      <c r="C848" s="47" t="s">
        <v>17</v>
      </c>
      <c r="D848" s="47" t="s">
        <v>36</v>
      </c>
      <c r="E848" s="210" t="s">
        <v>564</v>
      </c>
      <c r="F848" s="211" t="s">
        <v>72</v>
      </c>
      <c r="G848" s="47"/>
      <c r="H848" s="315">
        <f>H849</f>
        <v>5</v>
      </c>
    </row>
    <row r="849" spans="1:8" ht="13.5" x14ac:dyDescent="0.2">
      <c r="A849" s="169" t="s">
        <v>224</v>
      </c>
      <c r="C849" s="47" t="s">
        <v>17</v>
      </c>
      <c r="D849" s="47" t="s">
        <v>36</v>
      </c>
      <c r="E849" s="210" t="s">
        <v>564</v>
      </c>
      <c r="F849" s="211">
        <v>10000</v>
      </c>
      <c r="G849" s="47"/>
      <c r="H849" s="315">
        <f>H850</f>
        <v>5</v>
      </c>
    </row>
    <row r="850" spans="1:8" ht="25.5" x14ac:dyDescent="0.2">
      <c r="A850" s="191" t="s">
        <v>246</v>
      </c>
      <c r="C850" s="48" t="s">
        <v>17</v>
      </c>
      <c r="D850" s="48" t="s">
        <v>36</v>
      </c>
      <c r="E850" s="218" t="s">
        <v>564</v>
      </c>
      <c r="F850" s="220">
        <v>10000</v>
      </c>
      <c r="G850" s="48" t="s">
        <v>247</v>
      </c>
      <c r="H850" s="317">
        <f>H851</f>
        <v>5</v>
      </c>
    </row>
    <row r="851" spans="1:8" ht="12.75" x14ac:dyDescent="0.2">
      <c r="A851" s="191" t="s">
        <v>99</v>
      </c>
      <c r="C851" s="48" t="s">
        <v>17</v>
      </c>
      <c r="D851" s="48" t="s">
        <v>36</v>
      </c>
      <c r="E851" s="215" t="s">
        <v>564</v>
      </c>
      <c r="F851" s="216">
        <v>10000</v>
      </c>
      <c r="G851" s="48" t="s">
        <v>100</v>
      </c>
      <c r="H851" s="317">
        <f>'ПРИЛОЖЕНИЕ № 5 (расх)'!H824</f>
        <v>5</v>
      </c>
    </row>
    <row r="852" spans="1:8" ht="40.5" x14ac:dyDescent="0.2">
      <c r="A852" s="186" t="s">
        <v>591</v>
      </c>
      <c r="C852" s="47" t="s">
        <v>17</v>
      </c>
      <c r="D852" s="47" t="s">
        <v>36</v>
      </c>
      <c r="E852" s="213" t="s">
        <v>214</v>
      </c>
      <c r="F852" s="214" t="s">
        <v>72</v>
      </c>
      <c r="G852" s="47"/>
      <c r="H852" s="315">
        <f>H853</f>
        <v>0</v>
      </c>
    </row>
    <row r="853" spans="1:8" ht="27" x14ac:dyDescent="0.25">
      <c r="A853" s="440" t="s">
        <v>216</v>
      </c>
      <c r="C853" s="47" t="s">
        <v>17</v>
      </c>
      <c r="D853" s="47" t="s">
        <v>36</v>
      </c>
      <c r="E853" s="213" t="s">
        <v>295</v>
      </c>
      <c r="F853" s="214" t="s">
        <v>72</v>
      </c>
      <c r="G853" s="47"/>
      <c r="H853" s="315">
        <f>H854+H858</f>
        <v>0</v>
      </c>
    </row>
    <row r="854" spans="1:8" ht="13.5" x14ac:dyDescent="0.25">
      <c r="A854" s="340" t="s">
        <v>566</v>
      </c>
      <c r="C854" s="47" t="s">
        <v>17</v>
      </c>
      <c r="D854" s="47" t="s">
        <v>36</v>
      </c>
      <c r="E854" s="213" t="s">
        <v>313</v>
      </c>
      <c r="F854" s="214" t="s">
        <v>72</v>
      </c>
      <c r="G854" s="47"/>
      <c r="H854" s="315">
        <f>H855</f>
        <v>0</v>
      </c>
    </row>
    <row r="855" spans="1:8" ht="13.5" x14ac:dyDescent="0.2">
      <c r="A855" s="169" t="s">
        <v>224</v>
      </c>
      <c r="C855" s="47" t="s">
        <v>17</v>
      </c>
      <c r="D855" s="47" t="s">
        <v>36</v>
      </c>
      <c r="E855" s="213" t="s">
        <v>313</v>
      </c>
      <c r="F855" s="214" t="s">
        <v>172</v>
      </c>
      <c r="G855" s="47"/>
      <c r="H855" s="315">
        <f>H856</f>
        <v>0</v>
      </c>
    </row>
    <row r="856" spans="1:8" ht="12.75" x14ac:dyDescent="0.2">
      <c r="A856" s="441" t="s">
        <v>238</v>
      </c>
      <c r="C856" s="48" t="s">
        <v>17</v>
      </c>
      <c r="D856" s="48" t="s">
        <v>36</v>
      </c>
      <c r="E856" s="215" t="s">
        <v>313</v>
      </c>
      <c r="F856" s="216" t="s">
        <v>172</v>
      </c>
      <c r="G856" s="48" t="s">
        <v>239</v>
      </c>
      <c r="H856" s="317">
        <f>H857</f>
        <v>0</v>
      </c>
    </row>
    <row r="857" spans="1:8" ht="25.5" x14ac:dyDescent="0.2">
      <c r="A857" s="170" t="s">
        <v>90</v>
      </c>
      <c r="C857" s="48" t="s">
        <v>17</v>
      </c>
      <c r="D857" s="48" t="s">
        <v>36</v>
      </c>
      <c r="E857" s="215" t="s">
        <v>313</v>
      </c>
      <c r="F857" s="216" t="s">
        <v>172</v>
      </c>
      <c r="G857" s="48" t="s">
        <v>91</v>
      </c>
      <c r="H857" s="317">
        <f>'ПРИЛОЖЕНИЕ № 5 (расх)'!H830</f>
        <v>0</v>
      </c>
    </row>
    <row r="858" spans="1:8" ht="27" x14ac:dyDescent="0.25">
      <c r="A858" s="340" t="s">
        <v>567</v>
      </c>
      <c r="C858" s="47" t="s">
        <v>17</v>
      </c>
      <c r="D858" s="47" t="s">
        <v>36</v>
      </c>
      <c r="E858" s="213" t="s">
        <v>314</v>
      </c>
      <c r="F858" s="214" t="s">
        <v>72</v>
      </c>
      <c r="G858" s="47"/>
      <c r="H858" s="315">
        <f>H859</f>
        <v>0</v>
      </c>
    </row>
    <row r="859" spans="1:8" ht="13.5" x14ac:dyDescent="0.2">
      <c r="A859" s="169" t="s">
        <v>568</v>
      </c>
      <c r="C859" s="47" t="s">
        <v>17</v>
      </c>
      <c r="D859" s="47" t="s">
        <v>36</v>
      </c>
      <c r="E859" s="213" t="s">
        <v>314</v>
      </c>
      <c r="F859" s="214" t="s">
        <v>172</v>
      </c>
      <c r="G859" s="47"/>
      <c r="H859" s="315">
        <f>H860</f>
        <v>0</v>
      </c>
    </row>
    <row r="860" spans="1:8" ht="13.5" x14ac:dyDescent="0.2">
      <c r="A860" s="186" t="s">
        <v>368</v>
      </c>
      <c r="C860" s="47" t="s">
        <v>17</v>
      </c>
      <c r="D860" s="47" t="s">
        <v>36</v>
      </c>
      <c r="E860" s="213" t="s">
        <v>314</v>
      </c>
      <c r="F860" s="214" t="s">
        <v>256</v>
      </c>
      <c r="G860" s="47"/>
      <c r="H860" s="315">
        <f>H861</f>
        <v>0</v>
      </c>
    </row>
    <row r="861" spans="1:8" ht="25.5" x14ac:dyDescent="0.2">
      <c r="A861" s="357" t="s">
        <v>246</v>
      </c>
      <c r="C861" s="48" t="s">
        <v>17</v>
      </c>
      <c r="D861" s="48" t="s">
        <v>36</v>
      </c>
      <c r="E861" s="215" t="s">
        <v>314</v>
      </c>
      <c r="F861" s="216" t="s">
        <v>256</v>
      </c>
      <c r="G861" s="48" t="s">
        <v>247</v>
      </c>
      <c r="H861" s="317">
        <f>H862</f>
        <v>0</v>
      </c>
    </row>
    <row r="862" spans="1:8" ht="12.75" x14ac:dyDescent="0.2">
      <c r="A862" s="191" t="s">
        <v>99</v>
      </c>
      <c r="C862" s="48" t="s">
        <v>17</v>
      </c>
      <c r="D862" s="48" t="s">
        <v>36</v>
      </c>
      <c r="E862" s="215" t="s">
        <v>314</v>
      </c>
      <c r="F862" s="216" t="s">
        <v>256</v>
      </c>
      <c r="G862" s="48" t="s">
        <v>100</v>
      </c>
      <c r="H862" s="317">
        <f>'ПРИЛОЖЕНИЕ № 5 (расх)'!H835</f>
        <v>0</v>
      </c>
    </row>
    <row r="863" spans="1:8" ht="12.75" x14ac:dyDescent="0.2">
      <c r="A863" s="299" t="s">
        <v>225</v>
      </c>
      <c r="C863" s="105" t="s">
        <v>17</v>
      </c>
      <c r="D863" s="105" t="s">
        <v>36</v>
      </c>
      <c r="E863" s="208" t="s">
        <v>221</v>
      </c>
      <c r="F863" s="92" t="s">
        <v>72</v>
      </c>
      <c r="G863" s="280"/>
      <c r="H863" s="316">
        <f>H864</f>
        <v>132.96</v>
      </c>
    </row>
    <row r="864" spans="1:8" ht="27" x14ac:dyDescent="0.2">
      <c r="A864" s="169" t="s">
        <v>620</v>
      </c>
      <c r="C864" s="47" t="s">
        <v>17</v>
      </c>
      <c r="D864" s="47" t="s">
        <v>36</v>
      </c>
      <c r="E864" s="210" t="s">
        <v>670</v>
      </c>
      <c r="F864" s="214" t="s">
        <v>648</v>
      </c>
      <c r="G864" s="19"/>
      <c r="H864" s="315">
        <f>H865</f>
        <v>132.96</v>
      </c>
    </row>
    <row r="865" spans="1:8" ht="25.5" x14ac:dyDescent="0.2">
      <c r="A865" s="357" t="s">
        <v>246</v>
      </c>
      <c r="C865" s="48" t="s">
        <v>17</v>
      </c>
      <c r="D865" s="48" t="s">
        <v>36</v>
      </c>
      <c r="E865" s="218" t="s">
        <v>670</v>
      </c>
      <c r="F865" s="216" t="s">
        <v>648</v>
      </c>
      <c r="G865" s="20" t="s">
        <v>247</v>
      </c>
      <c r="H865" s="317">
        <f>H866</f>
        <v>132.96</v>
      </c>
    </row>
    <row r="866" spans="1:8" ht="12.75" x14ac:dyDescent="0.2">
      <c r="A866" s="191" t="s">
        <v>99</v>
      </c>
      <c r="C866" s="48" t="s">
        <v>17</v>
      </c>
      <c r="D866" s="48" t="s">
        <v>36</v>
      </c>
      <c r="E866" s="218" t="s">
        <v>670</v>
      </c>
      <c r="F866" s="216" t="s">
        <v>648</v>
      </c>
      <c r="G866" s="20" t="s">
        <v>100</v>
      </c>
      <c r="H866" s="317">
        <f>'ПРИЛОЖЕНИЕ № 5 (расх)'!H839</f>
        <v>132.96</v>
      </c>
    </row>
    <row r="867" spans="1:8" ht="25.5" x14ac:dyDescent="0.2">
      <c r="A867" s="304" t="s">
        <v>162</v>
      </c>
      <c r="C867" s="101" t="s">
        <v>17</v>
      </c>
      <c r="D867" s="41" t="s">
        <v>34</v>
      </c>
      <c r="E867" s="575"/>
      <c r="F867" s="576"/>
      <c r="G867" s="41"/>
      <c r="H867" s="318">
        <f>H879+H911+H917+H868</f>
        <v>12309.83</v>
      </c>
    </row>
    <row r="868" spans="1:8" ht="38.25" x14ac:dyDescent="0.2">
      <c r="A868" s="296" t="s">
        <v>165</v>
      </c>
      <c r="C868" s="105" t="s">
        <v>17</v>
      </c>
      <c r="D868" s="105" t="s">
        <v>34</v>
      </c>
      <c r="E868" s="208" t="s">
        <v>110</v>
      </c>
      <c r="F868" s="209" t="s">
        <v>72</v>
      </c>
      <c r="G868" s="105"/>
      <c r="H868" s="316">
        <f>H869+H876</f>
        <v>134.15</v>
      </c>
    </row>
    <row r="869" spans="1:8" ht="27" x14ac:dyDescent="0.2">
      <c r="A869" s="232" t="s">
        <v>739</v>
      </c>
      <c r="C869" s="47" t="s">
        <v>17</v>
      </c>
      <c r="D869" s="47" t="s">
        <v>34</v>
      </c>
      <c r="E869" s="210" t="s">
        <v>737</v>
      </c>
      <c r="F869" s="211" t="s">
        <v>72</v>
      </c>
      <c r="G869" s="47"/>
      <c r="H869" s="315">
        <f>H870+H873</f>
        <v>52.2</v>
      </c>
    </row>
    <row r="870" spans="1:8" ht="27" x14ac:dyDescent="0.2">
      <c r="A870" s="232" t="s">
        <v>740</v>
      </c>
      <c r="C870" s="47" t="s">
        <v>17</v>
      </c>
      <c r="D870" s="47" t="s">
        <v>34</v>
      </c>
      <c r="E870" s="210" t="s">
        <v>737</v>
      </c>
      <c r="F870" s="211" t="s">
        <v>738</v>
      </c>
      <c r="G870" s="47"/>
      <c r="H870" s="315">
        <f>H871</f>
        <v>50</v>
      </c>
    </row>
    <row r="871" spans="1:8" ht="12.75" x14ac:dyDescent="0.2">
      <c r="A871" s="448" t="s">
        <v>238</v>
      </c>
      <c r="C871" s="48" t="s">
        <v>17</v>
      </c>
      <c r="D871" s="48" t="s">
        <v>34</v>
      </c>
      <c r="E871" s="218" t="s">
        <v>737</v>
      </c>
      <c r="F871" s="216" t="s">
        <v>738</v>
      </c>
      <c r="G871" s="48" t="s">
        <v>239</v>
      </c>
      <c r="H871" s="317">
        <f>H872</f>
        <v>50</v>
      </c>
    </row>
    <row r="872" spans="1:8" ht="25.5" x14ac:dyDescent="0.2">
      <c r="A872" s="170" t="s">
        <v>90</v>
      </c>
      <c r="C872" s="48" t="s">
        <v>17</v>
      </c>
      <c r="D872" s="48" t="s">
        <v>34</v>
      </c>
      <c r="E872" s="218" t="s">
        <v>737</v>
      </c>
      <c r="F872" s="216" t="s">
        <v>738</v>
      </c>
      <c r="G872" s="48" t="s">
        <v>91</v>
      </c>
      <c r="H872" s="317">
        <f>'ПРИЛОЖЕНИЕ № 5 (расх)'!H845</f>
        <v>50</v>
      </c>
    </row>
    <row r="873" spans="1:8" ht="27" x14ac:dyDescent="0.2">
      <c r="A873" s="232" t="s">
        <v>742</v>
      </c>
      <c r="C873" s="47" t="s">
        <v>17</v>
      </c>
      <c r="D873" s="47" t="s">
        <v>34</v>
      </c>
      <c r="E873" s="210" t="s">
        <v>737</v>
      </c>
      <c r="F873" s="211" t="s">
        <v>741</v>
      </c>
      <c r="G873" s="47"/>
      <c r="H873" s="315">
        <f>H874</f>
        <v>2.2000000000000002</v>
      </c>
    </row>
    <row r="874" spans="1:8" ht="12.75" x14ac:dyDescent="0.2">
      <c r="A874" s="448" t="s">
        <v>238</v>
      </c>
      <c r="C874" s="48" t="s">
        <v>17</v>
      </c>
      <c r="D874" s="48" t="s">
        <v>34</v>
      </c>
      <c r="E874" s="218" t="s">
        <v>737</v>
      </c>
      <c r="F874" s="216" t="s">
        <v>741</v>
      </c>
      <c r="G874" s="48" t="s">
        <v>239</v>
      </c>
      <c r="H874" s="317">
        <f>H875</f>
        <v>2.2000000000000002</v>
      </c>
    </row>
    <row r="875" spans="1:8" ht="25.5" x14ac:dyDescent="0.2">
      <c r="A875" s="170" t="s">
        <v>90</v>
      </c>
      <c r="C875" s="48" t="s">
        <v>17</v>
      </c>
      <c r="D875" s="48" t="s">
        <v>34</v>
      </c>
      <c r="E875" s="218" t="s">
        <v>737</v>
      </c>
      <c r="F875" s="216" t="s">
        <v>741</v>
      </c>
      <c r="G875" s="48" t="s">
        <v>91</v>
      </c>
      <c r="H875" s="317">
        <f>'ПРИЛОЖЕНИЕ № 5 (расх)'!H848</f>
        <v>2.2000000000000002</v>
      </c>
    </row>
    <row r="876" spans="1:8" ht="27" x14ac:dyDescent="0.2">
      <c r="A876" s="155" t="s">
        <v>743</v>
      </c>
      <c r="C876" s="47" t="s">
        <v>744</v>
      </c>
      <c r="D876" s="47" t="s">
        <v>34</v>
      </c>
      <c r="E876" s="210" t="s">
        <v>745</v>
      </c>
      <c r="F876" s="211" t="s">
        <v>172</v>
      </c>
      <c r="G876" s="47"/>
      <c r="H876" s="315">
        <f>H877</f>
        <v>81.95</v>
      </c>
    </row>
    <row r="877" spans="1:8" ht="12.75" x14ac:dyDescent="0.2">
      <c r="A877" s="448" t="s">
        <v>238</v>
      </c>
      <c r="C877" s="48" t="s">
        <v>17</v>
      </c>
      <c r="D877" s="48" t="s">
        <v>34</v>
      </c>
      <c r="E877" s="218" t="s">
        <v>745</v>
      </c>
      <c r="F877" s="216" t="s">
        <v>172</v>
      </c>
      <c r="G877" s="48" t="s">
        <v>239</v>
      </c>
      <c r="H877" s="317">
        <f>H878</f>
        <v>81.95</v>
      </c>
    </row>
    <row r="878" spans="1:8" ht="25.5" x14ac:dyDescent="0.2">
      <c r="A878" s="170" t="s">
        <v>90</v>
      </c>
      <c r="C878" s="48" t="s">
        <v>17</v>
      </c>
      <c r="D878" s="48" t="s">
        <v>34</v>
      </c>
      <c r="E878" s="218" t="s">
        <v>745</v>
      </c>
      <c r="F878" s="216" t="s">
        <v>172</v>
      </c>
      <c r="G878" s="48" t="s">
        <v>91</v>
      </c>
      <c r="H878" s="317">
        <f>'ПРИЛОЖЕНИЕ № 5 (расх)'!H851</f>
        <v>81.95</v>
      </c>
    </row>
    <row r="879" spans="1:8" ht="27" x14ac:dyDescent="0.2">
      <c r="A879" s="186" t="s">
        <v>133</v>
      </c>
      <c r="C879" s="47" t="s">
        <v>17</v>
      </c>
      <c r="D879" s="47" t="s">
        <v>34</v>
      </c>
      <c r="E879" s="210" t="s">
        <v>172</v>
      </c>
      <c r="F879" s="211" t="s">
        <v>72</v>
      </c>
      <c r="G879" s="47"/>
      <c r="H879" s="315">
        <f>H880</f>
        <v>12055.166000000001</v>
      </c>
    </row>
    <row r="880" spans="1:8" ht="12.75" x14ac:dyDescent="0.2">
      <c r="A880" s="174" t="s">
        <v>219</v>
      </c>
      <c r="C880" s="89" t="s">
        <v>17</v>
      </c>
      <c r="D880" s="89" t="s">
        <v>34</v>
      </c>
      <c r="E880" s="208" t="s">
        <v>304</v>
      </c>
      <c r="F880" s="209" t="s">
        <v>72</v>
      </c>
      <c r="G880" s="105"/>
      <c r="H880" s="316">
        <f>H881</f>
        <v>12055.166000000001</v>
      </c>
    </row>
    <row r="881" spans="1:8" ht="13.5" x14ac:dyDescent="0.2">
      <c r="A881" s="194" t="s">
        <v>316</v>
      </c>
      <c r="C881" s="47" t="s">
        <v>17</v>
      </c>
      <c r="D881" s="105" t="s">
        <v>34</v>
      </c>
      <c r="E881" s="208" t="s">
        <v>315</v>
      </c>
      <c r="F881" s="209" t="s">
        <v>72</v>
      </c>
      <c r="G881" s="105"/>
      <c r="H881" s="316">
        <f>H882+H892+H900+H903+H906+H889+H895</f>
        <v>12055.166000000001</v>
      </c>
    </row>
    <row r="882" spans="1:8" ht="13.5" x14ac:dyDescent="0.2">
      <c r="A882" s="169" t="s">
        <v>224</v>
      </c>
      <c r="C882" s="47" t="s">
        <v>17</v>
      </c>
      <c r="D882" s="47" t="s">
        <v>34</v>
      </c>
      <c r="E882" s="210" t="s">
        <v>315</v>
      </c>
      <c r="F882" s="211" t="s">
        <v>172</v>
      </c>
      <c r="G882" s="47"/>
      <c r="H882" s="315">
        <f>H883+H885+H887</f>
        <v>9166.7360000000008</v>
      </c>
    </row>
    <row r="883" spans="1:8" ht="38.25" x14ac:dyDescent="0.2">
      <c r="A883" s="411" t="s">
        <v>240</v>
      </c>
      <c r="C883" s="48" t="s">
        <v>17</v>
      </c>
      <c r="D883" s="48" t="s">
        <v>34</v>
      </c>
      <c r="E883" s="218" t="s">
        <v>315</v>
      </c>
      <c r="F883" s="216" t="s">
        <v>172</v>
      </c>
      <c r="G883" s="48" t="s">
        <v>241</v>
      </c>
      <c r="H883" s="317">
        <f>H884</f>
        <v>7541.83</v>
      </c>
    </row>
    <row r="884" spans="1:8" ht="12.75" x14ac:dyDescent="0.2">
      <c r="A884" s="179" t="s">
        <v>112</v>
      </c>
      <c r="C884" s="48" t="s">
        <v>17</v>
      </c>
      <c r="D884" s="48" t="s">
        <v>34</v>
      </c>
      <c r="E884" s="218" t="s">
        <v>315</v>
      </c>
      <c r="F884" s="216" t="s">
        <v>172</v>
      </c>
      <c r="G884" s="48" t="s">
        <v>113</v>
      </c>
      <c r="H884" s="317">
        <f>'ПРИЛОЖЕНИЕ № 5 (расх)'!H857</f>
        <v>7541.83</v>
      </c>
    </row>
    <row r="885" spans="1:8" ht="12.75" x14ac:dyDescent="0.2">
      <c r="A885" s="441" t="s">
        <v>238</v>
      </c>
      <c r="C885" s="48" t="s">
        <v>17</v>
      </c>
      <c r="D885" s="48" t="s">
        <v>34</v>
      </c>
      <c r="E885" s="218" t="s">
        <v>315</v>
      </c>
      <c r="F885" s="216" t="s">
        <v>172</v>
      </c>
      <c r="G885" s="48" t="s">
        <v>239</v>
      </c>
      <c r="H885" s="317">
        <f>H886</f>
        <v>1596.37</v>
      </c>
    </row>
    <row r="886" spans="1:8" ht="25.5" x14ac:dyDescent="0.2">
      <c r="A886" s="170" t="s">
        <v>90</v>
      </c>
      <c r="C886" s="48" t="s">
        <v>17</v>
      </c>
      <c r="D886" s="48" t="s">
        <v>34</v>
      </c>
      <c r="E886" s="218" t="s">
        <v>315</v>
      </c>
      <c r="F886" s="216" t="s">
        <v>172</v>
      </c>
      <c r="G886" s="48" t="s">
        <v>91</v>
      </c>
      <c r="H886" s="317">
        <f>'ПРИЛОЖЕНИЕ № 5 (расх)'!H859</f>
        <v>1596.37</v>
      </c>
    </row>
    <row r="887" spans="1:8" ht="12.75" x14ac:dyDescent="0.2">
      <c r="A887" s="413" t="s">
        <v>242</v>
      </c>
      <c r="C887" s="48" t="s">
        <v>17</v>
      </c>
      <c r="D887" s="48" t="s">
        <v>34</v>
      </c>
      <c r="E887" s="218" t="s">
        <v>315</v>
      </c>
      <c r="F887" s="216" t="s">
        <v>172</v>
      </c>
      <c r="G887" s="48" t="s">
        <v>243</v>
      </c>
      <c r="H887" s="317">
        <f>H888</f>
        <v>28.536000000000001</v>
      </c>
    </row>
    <row r="888" spans="1:8" ht="12.75" x14ac:dyDescent="0.2">
      <c r="A888" s="170" t="s">
        <v>62</v>
      </c>
      <c r="C888" s="48" t="s">
        <v>17</v>
      </c>
      <c r="D888" s="48" t="s">
        <v>34</v>
      </c>
      <c r="E888" s="218" t="s">
        <v>315</v>
      </c>
      <c r="F888" s="216" t="s">
        <v>172</v>
      </c>
      <c r="G888" s="48" t="s">
        <v>63</v>
      </c>
      <c r="H888" s="317">
        <f>'ПРИЛОЖЕНИЕ № 5 (расх)'!H861</f>
        <v>28.536000000000001</v>
      </c>
    </row>
    <row r="889" spans="1:8" ht="13.5" x14ac:dyDescent="0.25">
      <c r="A889" s="169" t="s">
        <v>405</v>
      </c>
      <c r="B889" s="462"/>
      <c r="C889" s="47" t="s">
        <v>17</v>
      </c>
      <c r="D889" s="47" t="s">
        <v>34</v>
      </c>
      <c r="E889" s="210" t="s">
        <v>315</v>
      </c>
      <c r="F889" s="214" t="s">
        <v>404</v>
      </c>
      <c r="G889" s="47"/>
      <c r="H889" s="315">
        <f>H890</f>
        <v>71.099999999999994</v>
      </c>
    </row>
    <row r="890" spans="1:8" ht="38.25" x14ac:dyDescent="0.2">
      <c r="A890" s="170" t="s">
        <v>240</v>
      </c>
      <c r="C890" s="48" t="s">
        <v>17</v>
      </c>
      <c r="D890" s="48" t="s">
        <v>34</v>
      </c>
      <c r="E890" s="218" t="s">
        <v>315</v>
      </c>
      <c r="F890" s="216" t="s">
        <v>404</v>
      </c>
      <c r="G890" s="48" t="s">
        <v>241</v>
      </c>
      <c r="H890" s="317">
        <f>H891</f>
        <v>71.099999999999994</v>
      </c>
    </row>
    <row r="891" spans="1:8" ht="12.75" x14ac:dyDescent="0.2">
      <c r="A891" s="170" t="s">
        <v>112</v>
      </c>
      <c r="C891" s="48" t="s">
        <v>17</v>
      </c>
      <c r="D891" s="48" t="s">
        <v>34</v>
      </c>
      <c r="E891" s="218" t="s">
        <v>315</v>
      </c>
      <c r="F891" s="216" t="s">
        <v>404</v>
      </c>
      <c r="G891" s="48" t="s">
        <v>113</v>
      </c>
      <c r="H891" s="317">
        <f>'ПРИЛОЖЕНИЕ № 5 (расх)'!H864</f>
        <v>71.099999999999994</v>
      </c>
    </row>
    <row r="892" spans="1:8" ht="13.5" x14ac:dyDescent="0.2">
      <c r="A892" s="169" t="s">
        <v>231</v>
      </c>
      <c r="C892" s="34" t="s">
        <v>17</v>
      </c>
      <c r="D892" s="34" t="s">
        <v>34</v>
      </c>
      <c r="E892" s="210" t="s">
        <v>315</v>
      </c>
      <c r="F892" s="211" t="s">
        <v>168</v>
      </c>
      <c r="G892" s="48"/>
      <c r="H892" s="315">
        <f>H893</f>
        <v>1671.53</v>
      </c>
    </row>
    <row r="893" spans="1:8" ht="12.75" x14ac:dyDescent="0.2">
      <c r="A893" s="441" t="s">
        <v>238</v>
      </c>
      <c r="C893" s="36" t="s">
        <v>17</v>
      </c>
      <c r="D893" s="36" t="s">
        <v>34</v>
      </c>
      <c r="E893" s="218" t="s">
        <v>315</v>
      </c>
      <c r="F893" s="216" t="s">
        <v>168</v>
      </c>
      <c r="G893" s="48" t="s">
        <v>239</v>
      </c>
      <c r="H893" s="317">
        <f>H894</f>
        <v>1671.53</v>
      </c>
    </row>
    <row r="894" spans="1:8" ht="25.5" x14ac:dyDescent="0.2">
      <c r="A894" s="168" t="s">
        <v>90</v>
      </c>
      <c r="C894" s="36" t="s">
        <v>17</v>
      </c>
      <c r="D894" s="36" t="s">
        <v>34</v>
      </c>
      <c r="E894" s="218" t="s">
        <v>315</v>
      </c>
      <c r="F894" s="216" t="s">
        <v>168</v>
      </c>
      <c r="G894" s="48" t="s">
        <v>91</v>
      </c>
      <c r="H894" s="317">
        <f>'ПРИЛОЖЕНИЕ № 5 (расх)'!H867</f>
        <v>1671.53</v>
      </c>
    </row>
    <row r="895" spans="1:8" ht="27" x14ac:dyDescent="0.2">
      <c r="A895" s="167" t="s">
        <v>635</v>
      </c>
      <c r="C895" s="47" t="s">
        <v>17</v>
      </c>
      <c r="D895" s="47" t="s">
        <v>34</v>
      </c>
      <c r="E895" s="210" t="s">
        <v>315</v>
      </c>
      <c r="F895" s="211" t="s">
        <v>661</v>
      </c>
      <c r="G895" s="47"/>
      <c r="H895" s="315">
        <f>H896+H898</f>
        <v>609</v>
      </c>
    </row>
    <row r="896" spans="1:8" ht="38.25" x14ac:dyDescent="0.2">
      <c r="A896" s="411" t="s">
        <v>240</v>
      </c>
      <c r="C896" s="36" t="s">
        <v>17</v>
      </c>
      <c r="D896" s="36" t="s">
        <v>34</v>
      </c>
      <c r="E896" s="218" t="s">
        <v>315</v>
      </c>
      <c r="F896" s="216" t="s">
        <v>661</v>
      </c>
      <c r="G896" s="48" t="s">
        <v>241</v>
      </c>
      <c r="H896" s="317">
        <f>H897</f>
        <v>501</v>
      </c>
    </row>
    <row r="897" spans="1:8" ht="12.75" x14ac:dyDescent="0.2">
      <c r="A897" s="179" t="s">
        <v>112</v>
      </c>
      <c r="C897" s="36" t="s">
        <v>17</v>
      </c>
      <c r="D897" s="36" t="s">
        <v>34</v>
      </c>
      <c r="E897" s="218" t="s">
        <v>315</v>
      </c>
      <c r="F897" s="216" t="s">
        <v>661</v>
      </c>
      <c r="G897" s="48" t="s">
        <v>113</v>
      </c>
      <c r="H897" s="317">
        <f>'ПРИЛОЖЕНИЕ № 5 (расх)'!H870</f>
        <v>501</v>
      </c>
    </row>
    <row r="898" spans="1:8" ht="12.75" x14ac:dyDescent="0.2">
      <c r="A898" s="411" t="s">
        <v>244</v>
      </c>
      <c r="C898" s="48" t="s">
        <v>17</v>
      </c>
      <c r="D898" s="48" t="s">
        <v>34</v>
      </c>
      <c r="E898" s="218" t="s">
        <v>315</v>
      </c>
      <c r="F898" s="216" t="s">
        <v>661</v>
      </c>
      <c r="G898" s="48" t="s">
        <v>245</v>
      </c>
      <c r="H898" s="317">
        <f>H899</f>
        <v>108</v>
      </c>
    </row>
    <row r="899" spans="1:8" ht="12.75" x14ac:dyDescent="0.2">
      <c r="A899" s="181" t="s">
        <v>92</v>
      </c>
      <c r="C899" s="48" t="s">
        <v>17</v>
      </c>
      <c r="D899" s="48" t="s">
        <v>34</v>
      </c>
      <c r="E899" s="218" t="s">
        <v>315</v>
      </c>
      <c r="F899" s="216" t="s">
        <v>661</v>
      </c>
      <c r="G899" s="48" t="s">
        <v>93</v>
      </c>
      <c r="H899" s="317">
        <f>'ПРИЛОЖЕНИЕ № 5 (расх)'!H872</f>
        <v>108</v>
      </c>
    </row>
    <row r="900" spans="1:8" ht="27" x14ac:dyDescent="0.2">
      <c r="A900" s="186" t="s">
        <v>516</v>
      </c>
      <c r="C900" s="47" t="s">
        <v>17</v>
      </c>
      <c r="D900" s="47" t="s">
        <v>34</v>
      </c>
      <c r="E900" s="210" t="s">
        <v>315</v>
      </c>
      <c r="F900" s="211" t="s">
        <v>102</v>
      </c>
      <c r="G900" s="56"/>
      <c r="H900" s="315">
        <f>H902</f>
        <v>105.3</v>
      </c>
    </row>
    <row r="901" spans="1:8" ht="38.25" x14ac:dyDescent="0.2">
      <c r="A901" s="411" t="s">
        <v>240</v>
      </c>
      <c r="C901" s="48" t="s">
        <v>17</v>
      </c>
      <c r="D901" s="48" t="s">
        <v>34</v>
      </c>
      <c r="E901" s="218" t="s">
        <v>315</v>
      </c>
      <c r="F901" s="216" t="s">
        <v>102</v>
      </c>
      <c r="G901" s="48" t="s">
        <v>241</v>
      </c>
      <c r="H901" s="317">
        <f>H902</f>
        <v>105.3</v>
      </c>
    </row>
    <row r="902" spans="1:8" ht="12.75" x14ac:dyDescent="0.2">
      <c r="A902" s="179" t="s">
        <v>112</v>
      </c>
      <c r="C902" s="48" t="s">
        <v>17</v>
      </c>
      <c r="D902" s="48" t="s">
        <v>34</v>
      </c>
      <c r="E902" s="218" t="s">
        <v>315</v>
      </c>
      <c r="F902" s="216" t="s">
        <v>102</v>
      </c>
      <c r="G902" s="48" t="s">
        <v>113</v>
      </c>
      <c r="H902" s="317">
        <f>'ПРИЛОЖЕНИЕ № 5 (расх)'!H875</f>
        <v>105.3</v>
      </c>
    </row>
    <row r="903" spans="1:8" ht="27" x14ac:dyDescent="0.2">
      <c r="A903" s="186" t="s">
        <v>605</v>
      </c>
      <c r="C903" s="47" t="s">
        <v>17</v>
      </c>
      <c r="D903" s="47" t="s">
        <v>34</v>
      </c>
      <c r="E903" s="210" t="s">
        <v>315</v>
      </c>
      <c r="F903" s="211" t="s">
        <v>103</v>
      </c>
      <c r="G903" s="56"/>
      <c r="H903" s="315">
        <f>H905</f>
        <v>368.1</v>
      </c>
    </row>
    <row r="904" spans="1:8" ht="38.25" x14ac:dyDescent="0.2">
      <c r="A904" s="411" t="s">
        <v>240</v>
      </c>
      <c r="C904" s="48" t="s">
        <v>17</v>
      </c>
      <c r="D904" s="48" t="s">
        <v>34</v>
      </c>
      <c r="E904" s="218" t="s">
        <v>315</v>
      </c>
      <c r="F904" s="216" t="s">
        <v>103</v>
      </c>
      <c r="G904" s="48" t="s">
        <v>241</v>
      </c>
      <c r="H904" s="317">
        <f>H905</f>
        <v>368.1</v>
      </c>
    </row>
    <row r="905" spans="1:8" ht="12.75" x14ac:dyDescent="0.2">
      <c r="A905" s="179" t="s">
        <v>112</v>
      </c>
      <c r="C905" s="48" t="s">
        <v>17</v>
      </c>
      <c r="D905" s="48" t="s">
        <v>34</v>
      </c>
      <c r="E905" s="218" t="s">
        <v>315</v>
      </c>
      <c r="F905" s="216" t="s">
        <v>103</v>
      </c>
      <c r="G905" s="48" t="s">
        <v>113</v>
      </c>
      <c r="H905" s="317">
        <f>'ПРИЛОЖЕНИЕ № 5 (расх)'!H878</f>
        <v>368.1</v>
      </c>
    </row>
    <row r="906" spans="1:8" ht="27" x14ac:dyDescent="0.2">
      <c r="A906" s="189" t="s">
        <v>383</v>
      </c>
      <c r="C906" s="47" t="s">
        <v>17</v>
      </c>
      <c r="D906" s="47" t="s">
        <v>34</v>
      </c>
      <c r="E906" s="210" t="s">
        <v>315</v>
      </c>
      <c r="F906" s="214" t="s">
        <v>105</v>
      </c>
      <c r="G906" s="47"/>
      <c r="H906" s="315">
        <f>H907+H909</f>
        <v>63.4</v>
      </c>
    </row>
    <row r="907" spans="1:8" ht="38.25" x14ac:dyDescent="0.2">
      <c r="A907" s="411" t="s">
        <v>240</v>
      </c>
      <c r="C907" s="48" t="s">
        <v>17</v>
      </c>
      <c r="D907" s="48" t="s">
        <v>34</v>
      </c>
      <c r="E907" s="218" t="s">
        <v>315</v>
      </c>
      <c r="F907" s="216" t="s">
        <v>105</v>
      </c>
      <c r="G907" s="48" t="s">
        <v>241</v>
      </c>
      <c r="H907" s="317">
        <f>H908</f>
        <v>56.8</v>
      </c>
    </row>
    <row r="908" spans="1:8" ht="12.75" x14ac:dyDescent="0.2">
      <c r="A908" s="179" t="s">
        <v>112</v>
      </c>
      <c r="C908" s="48" t="s">
        <v>17</v>
      </c>
      <c r="D908" s="48" t="s">
        <v>34</v>
      </c>
      <c r="E908" s="218" t="s">
        <v>315</v>
      </c>
      <c r="F908" s="216" t="s">
        <v>105</v>
      </c>
      <c r="G908" s="48" t="s">
        <v>113</v>
      </c>
      <c r="H908" s="317">
        <f>'ПРИЛОЖЕНИЕ № 5 (расх)'!H881</f>
        <v>56.8</v>
      </c>
    </row>
    <row r="909" spans="1:8" ht="12.75" x14ac:dyDescent="0.2">
      <c r="A909" s="411" t="s">
        <v>244</v>
      </c>
      <c r="C909" s="48" t="s">
        <v>17</v>
      </c>
      <c r="D909" s="48" t="s">
        <v>34</v>
      </c>
      <c r="E909" s="218" t="s">
        <v>315</v>
      </c>
      <c r="F909" s="216" t="s">
        <v>105</v>
      </c>
      <c r="G909" s="48" t="s">
        <v>245</v>
      </c>
      <c r="H909" s="317">
        <f>H910</f>
        <v>6.6</v>
      </c>
    </row>
    <row r="910" spans="1:8" ht="12.75" x14ac:dyDescent="0.2">
      <c r="A910" s="181" t="s">
        <v>92</v>
      </c>
      <c r="C910" s="48" t="s">
        <v>17</v>
      </c>
      <c r="D910" s="48" t="s">
        <v>34</v>
      </c>
      <c r="E910" s="218" t="s">
        <v>315</v>
      </c>
      <c r="F910" s="216" t="s">
        <v>105</v>
      </c>
      <c r="G910" s="48" t="s">
        <v>93</v>
      </c>
      <c r="H910" s="317">
        <f>'ПРИЛОЖЕНИЕ № 5 (расх)'!H883</f>
        <v>6.6</v>
      </c>
    </row>
    <row r="911" spans="1:8" ht="40.5" x14ac:dyDescent="0.2">
      <c r="A911" s="186" t="s">
        <v>565</v>
      </c>
      <c r="C911" s="47" t="s">
        <v>17</v>
      </c>
      <c r="D911" s="47" t="s">
        <v>34</v>
      </c>
      <c r="E911" s="213" t="s">
        <v>194</v>
      </c>
      <c r="F911" s="214" t="s">
        <v>72</v>
      </c>
      <c r="G911" s="56"/>
      <c r="H911" s="315">
        <f>H912</f>
        <v>15</v>
      </c>
    </row>
    <row r="912" spans="1:8" ht="27" x14ac:dyDescent="0.25">
      <c r="A912" s="340" t="s">
        <v>206</v>
      </c>
      <c r="C912" s="105" t="s">
        <v>17</v>
      </c>
      <c r="D912" s="105" t="s">
        <v>34</v>
      </c>
      <c r="E912" s="212" t="s">
        <v>339</v>
      </c>
      <c r="F912" s="92" t="s">
        <v>72</v>
      </c>
      <c r="G912" s="105"/>
      <c r="H912" s="316">
        <f>H913</f>
        <v>15</v>
      </c>
    </row>
    <row r="913" spans="1:8" ht="40.5" x14ac:dyDescent="0.25">
      <c r="A913" s="440" t="s">
        <v>439</v>
      </c>
      <c r="C913" s="47" t="s">
        <v>17</v>
      </c>
      <c r="D913" s="47" t="s">
        <v>34</v>
      </c>
      <c r="E913" s="213" t="s">
        <v>438</v>
      </c>
      <c r="F913" s="214" t="s">
        <v>72</v>
      </c>
      <c r="G913" s="47"/>
      <c r="H913" s="315">
        <f>H914</f>
        <v>15</v>
      </c>
    </row>
    <row r="914" spans="1:8" ht="13.5" x14ac:dyDescent="0.2">
      <c r="A914" s="169" t="s">
        <v>224</v>
      </c>
      <c r="C914" s="47" t="s">
        <v>17</v>
      </c>
      <c r="D914" s="47" t="s">
        <v>34</v>
      </c>
      <c r="E914" s="213" t="s">
        <v>438</v>
      </c>
      <c r="F914" s="214" t="s">
        <v>172</v>
      </c>
      <c r="G914" s="47"/>
      <c r="H914" s="315">
        <f>H915</f>
        <v>15</v>
      </c>
    </row>
    <row r="915" spans="1:8" ht="12.75" x14ac:dyDescent="0.2">
      <c r="A915" s="441" t="s">
        <v>238</v>
      </c>
      <c r="C915" s="48" t="s">
        <v>17</v>
      </c>
      <c r="D915" s="48" t="s">
        <v>34</v>
      </c>
      <c r="E915" s="215" t="s">
        <v>438</v>
      </c>
      <c r="F915" s="216" t="s">
        <v>172</v>
      </c>
      <c r="G915" s="48" t="s">
        <v>239</v>
      </c>
      <c r="H915" s="317">
        <f>H916</f>
        <v>15</v>
      </c>
    </row>
    <row r="916" spans="1:8" ht="25.5" x14ac:dyDescent="0.2">
      <c r="A916" s="170" t="s">
        <v>90</v>
      </c>
      <c r="C916" s="48" t="s">
        <v>17</v>
      </c>
      <c r="D916" s="48" t="s">
        <v>34</v>
      </c>
      <c r="E916" s="215" t="s">
        <v>438</v>
      </c>
      <c r="F916" s="216" t="s">
        <v>172</v>
      </c>
      <c r="G916" s="48" t="s">
        <v>91</v>
      </c>
      <c r="H916" s="317">
        <f>'ПРИЛОЖЕНИЕ № 5 (расх)'!H889</f>
        <v>15</v>
      </c>
    </row>
    <row r="917" spans="1:8" ht="40.5" x14ac:dyDescent="0.2">
      <c r="A917" s="169" t="s">
        <v>735</v>
      </c>
      <c r="C917" s="519" t="s">
        <v>17</v>
      </c>
      <c r="D917" s="519" t="s">
        <v>33</v>
      </c>
      <c r="E917" s="210" t="s">
        <v>736</v>
      </c>
      <c r="F917" s="214" t="s">
        <v>648</v>
      </c>
      <c r="G917" s="19"/>
      <c r="H917" s="315">
        <f>H918</f>
        <v>105.514</v>
      </c>
    </row>
    <row r="918" spans="1:8" ht="12.75" x14ac:dyDescent="0.2">
      <c r="A918" s="416" t="s">
        <v>238</v>
      </c>
      <c r="C918" s="516" t="s">
        <v>17</v>
      </c>
      <c r="D918" s="516" t="s">
        <v>33</v>
      </c>
      <c r="E918" s="218" t="s">
        <v>732</v>
      </c>
      <c r="F918" s="216" t="s">
        <v>648</v>
      </c>
      <c r="G918" s="20" t="s">
        <v>239</v>
      </c>
      <c r="H918" s="317">
        <f>H919</f>
        <v>105.514</v>
      </c>
    </row>
    <row r="919" spans="1:8" ht="25.5" x14ac:dyDescent="0.2">
      <c r="A919" s="170" t="s">
        <v>90</v>
      </c>
      <c r="C919" s="516" t="s">
        <v>17</v>
      </c>
      <c r="D919" s="516" t="s">
        <v>33</v>
      </c>
      <c r="E919" s="218" t="s">
        <v>732</v>
      </c>
      <c r="F919" s="216" t="s">
        <v>648</v>
      </c>
      <c r="G919" s="20" t="s">
        <v>91</v>
      </c>
      <c r="H919" s="317">
        <f>'ПРИЛОЖЕНИЕ № 5 (расх)'!H892</f>
        <v>105.514</v>
      </c>
    </row>
    <row r="920" spans="1:8" ht="12.75" x14ac:dyDescent="0.2">
      <c r="A920" s="190" t="s">
        <v>20</v>
      </c>
      <c r="C920" s="41" t="s">
        <v>17</v>
      </c>
      <c r="D920" s="41" t="s">
        <v>17</v>
      </c>
      <c r="E920" s="575"/>
      <c r="F920" s="576"/>
      <c r="G920" s="41"/>
      <c r="H920" s="322">
        <f>H921+H968+H977+H922</f>
        <v>2883.3100000000004</v>
      </c>
    </row>
    <row r="921" spans="1:8" ht="27" x14ac:dyDescent="0.2">
      <c r="A921" s="186" t="s">
        <v>590</v>
      </c>
      <c r="C921" s="47" t="s">
        <v>17</v>
      </c>
      <c r="D921" s="47" t="s">
        <v>17</v>
      </c>
      <c r="E921" s="210" t="s">
        <v>77</v>
      </c>
      <c r="F921" s="211" t="s">
        <v>72</v>
      </c>
      <c r="G921" s="105"/>
      <c r="H921" s="315">
        <f>H924+H932+H942+H951+H958</f>
        <v>2159.7000000000003</v>
      </c>
    </row>
    <row r="922" spans="1:8" ht="27" x14ac:dyDescent="0.2">
      <c r="A922" s="192" t="s">
        <v>356</v>
      </c>
      <c r="C922" s="47" t="s">
        <v>17</v>
      </c>
      <c r="D922" s="47" t="s">
        <v>17</v>
      </c>
      <c r="E922" s="210" t="s">
        <v>77</v>
      </c>
      <c r="F922" s="211" t="s">
        <v>136</v>
      </c>
      <c r="G922" s="47"/>
      <c r="H922" s="315">
        <f>H945+H954+H961+H927+H965</f>
        <v>460.96</v>
      </c>
    </row>
    <row r="923" spans="1:8" ht="27" x14ac:dyDescent="0.2">
      <c r="A923" s="192" t="s">
        <v>357</v>
      </c>
      <c r="C923" s="47" t="s">
        <v>17</v>
      </c>
      <c r="D923" s="47" t="s">
        <v>17</v>
      </c>
      <c r="E923" s="210" t="s">
        <v>318</v>
      </c>
      <c r="F923" s="211" t="s">
        <v>72</v>
      </c>
      <c r="G923" s="47"/>
      <c r="H923" s="315">
        <f>H924+H927</f>
        <v>370.16</v>
      </c>
    </row>
    <row r="924" spans="1:8" ht="27" x14ac:dyDescent="0.2">
      <c r="A924" s="155" t="s">
        <v>370</v>
      </c>
      <c r="C924" s="47" t="s">
        <v>17</v>
      </c>
      <c r="D924" s="47" t="s">
        <v>17</v>
      </c>
      <c r="E924" s="210" t="s">
        <v>318</v>
      </c>
      <c r="F924" s="211" t="s">
        <v>111</v>
      </c>
      <c r="G924" s="141"/>
      <c r="H924" s="312">
        <f>H925</f>
        <v>262.60000000000002</v>
      </c>
    </row>
    <row r="925" spans="1:8" ht="12.75" x14ac:dyDescent="0.2">
      <c r="A925" s="448" t="s">
        <v>238</v>
      </c>
      <c r="C925" s="48" t="s">
        <v>17</v>
      </c>
      <c r="D925" s="48" t="s">
        <v>17</v>
      </c>
      <c r="E925" s="218" t="s">
        <v>318</v>
      </c>
      <c r="F925" s="216" t="s">
        <v>111</v>
      </c>
      <c r="G925" s="28" t="s">
        <v>239</v>
      </c>
      <c r="H925" s="314">
        <f>H926</f>
        <v>262.60000000000002</v>
      </c>
    </row>
    <row r="926" spans="1:8" ht="25.5" x14ac:dyDescent="0.2">
      <c r="A926" s="179" t="s">
        <v>90</v>
      </c>
      <c r="C926" s="48" t="s">
        <v>17</v>
      </c>
      <c r="D926" s="48" t="s">
        <v>17</v>
      </c>
      <c r="E926" s="218" t="s">
        <v>318</v>
      </c>
      <c r="F926" s="216" t="s">
        <v>111</v>
      </c>
      <c r="G926" s="59">
        <v>240</v>
      </c>
      <c r="H926" s="314">
        <f>'ПРИЛОЖЕНИЕ № 5 (расх)'!H899</f>
        <v>262.60000000000002</v>
      </c>
    </row>
    <row r="927" spans="1:8" ht="27" x14ac:dyDescent="0.2">
      <c r="A927" s="192" t="s">
        <v>356</v>
      </c>
      <c r="C927" s="47" t="s">
        <v>17</v>
      </c>
      <c r="D927" s="47" t="s">
        <v>17</v>
      </c>
      <c r="E927" s="210" t="s">
        <v>318</v>
      </c>
      <c r="F927" s="211" t="s">
        <v>136</v>
      </c>
      <c r="G927" s="47"/>
      <c r="H927" s="315">
        <f>H928+H930</f>
        <v>107.56</v>
      </c>
    </row>
    <row r="928" spans="1:8" ht="38.25" x14ac:dyDescent="0.2">
      <c r="A928" s="411" t="s">
        <v>240</v>
      </c>
      <c r="C928" s="48" t="s">
        <v>17</v>
      </c>
      <c r="D928" s="48" t="s">
        <v>17</v>
      </c>
      <c r="E928" s="218" t="s">
        <v>318</v>
      </c>
      <c r="F928" s="216" t="s">
        <v>136</v>
      </c>
      <c r="G928" s="48" t="s">
        <v>241</v>
      </c>
      <c r="H928" s="317">
        <f>H929</f>
        <v>61.56</v>
      </c>
    </row>
    <row r="929" spans="1:8" ht="12.75" x14ac:dyDescent="0.2">
      <c r="A929" s="179" t="s">
        <v>112</v>
      </c>
      <c r="C929" s="48" t="s">
        <v>17</v>
      </c>
      <c r="D929" s="48" t="s">
        <v>17</v>
      </c>
      <c r="E929" s="218" t="s">
        <v>318</v>
      </c>
      <c r="F929" s="216" t="s">
        <v>136</v>
      </c>
      <c r="G929" s="48" t="s">
        <v>113</v>
      </c>
      <c r="H929" s="317">
        <f>'ПРИЛОЖЕНИЕ № 5 (расх)'!H902</f>
        <v>61.56</v>
      </c>
    </row>
    <row r="930" spans="1:8" ht="12.75" x14ac:dyDescent="0.2">
      <c r="A930" s="441" t="s">
        <v>238</v>
      </c>
      <c r="C930" s="48" t="s">
        <v>17</v>
      </c>
      <c r="D930" s="48" t="s">
        <v>17</v>
      </c>
      <c r="E930" s="218" t="s">
        <v>318</v>
      </c>
      <c r="F930" s="216" t="s">
        <v>136</v>
      </c>
      <c r="G930" s="48" t="s">
        <v>239</v>
      </c>
      <c r="H930" s="317">
        <f>H931</f>
        <v>46</v>
      </c>
    </row>
    <row r="931" spans="1:8" ht="25.5" x14ac:dyDescent="0.2">
      <c r="A931" s="179" t="s">
        <v>90</v>
      </c>
      <c r="C931" s="48" t="s">
        <v>17</v>
      </c>
      <c r="D931" s="48" t="s">
        <v>17</v>
      </c>
      <c r="E931" s="218" t="s">
        <v>318</v>
      </c>
      <c r="F931" s="216" t="s">
        <v>136</v>
      </c>
      <c r="G931" s="48" t="s">
        <v>91</v>
      </c>
      <c r="H931" s="317">
        <f>'ПРИЛОЖЕНИЕ № 5 (расх)'!H904</f>
        <v>46</v>
      </c>
    </row>
    <row r="932" spans="1:8" ht="27" x14ac:dyDescent="0.2">
      <c r="A932" s="155" t="s">
        <v>355</v>
      </c>
      <c r="C932" s="105" t="s">
        <v>17</v>
      </c>
      <c r="D932" s="105" t="s">
        <v>17</v>
      </c>
      <c r="E932" s="210" t="s">
        <v>77</v>
      </c>
      <c r="F932" s="211" t="s">
        <v>72</v>
      </c>
      <c r="G932" s="105"/>
      <c r="H932" s="316">
        <f>H936+H933</f>
        <v>0</v>
      </c>
    </row>
    <row r="933" spans="1:8" ht="27" x14ac:dyDescent="0.2">
      <c r="A933" s="155" t="s">
        <v>370</v>
      </c>
      <c r="C933" s="47" t="s">
        <v>17</v>
      </c>
      <c r="D933" s="47" t="s">
        <v>17</v>
      </c>
      <c r="E933" s="210" t="s">
        <v>354</v>
      </c>
      <c r="F933" s="211" t="s">
        <v>111</v>
      </c>
      <c r="G933" s="47"/>
      <c r="H933" s="324">
        <f>H934</f>
        <v>0</v>
      </c>
    </row>
    <row r="934" spans="1:8" ht="12.75" x14ac:dyDescent="0.2">
      <c r="A934" s="448" t="s">
        <v>238</v>
      </c>
      <c r="C934" s="48" t="s">
        <v>17</v>
      </c>
      <c r="D934" s="48" t="s">
        <v>17</v>
      </c>
      <c r="E934" s="215" t="s">
        <v>354</v>
      </c>
      <c r="F934" s="216" t="s">
        <v>111</v>
      </c>
      <c r="G934" s="48" t="s">
        <v>239</v>
      </c>
      <c r="H934" s="325">
        <f>H935</f>
        <v>0</v>
      </c>
    </row>
    <row r="935" spans="1:8" ht="25.5" x14ac:dyDescent="0.2">
      <c r="A935" s="170" t="s">
        <v>90</v>
      </c>
      <c r="C935" s="48" t="s">
        <v>17</v>
      </c>
      <c r="D935" s="48" t="s">
        <v>17</v>
      </c>
      <c r="E935" s="215" t="s">
        <v>354</v>
      </c>
      <c r="F935" s="216" t="s">
        <v>111</v>
      </c>
      <c r="G935" s="48" t="s">
        <v>91</v>
      </c>
      <c r="H935" s="317">
        <f>'ПРИЛОЖЕНИЕ № 5 (расх)'!H908</f>
        <v>0</v>
      </c>
    </row>
    <row r="936" spans="1:8" ht="27" x14ac:dyDescent="0.2">
      <c r="A936" s="192" t="s">
        <v>356</v>
      </c>
      <c r="C936" s="48" t="s">
        <v>17</v>
      </c>
      <c r="D936" s="48" t="s">
        <v>17</v>
      </c>
      <c r="E936" s="215" t="s">
        <v>354</v>
      </c>
      <c r="F936" s="216" t="s">
        <v>136</v>
      </c>
      <c r="G936" s="48"/>
      <c r="H936" s="317">
        <f>H937+H939</f>
        <v>0</v>
      </c>
    </row>
    <row r="937" spans="1:8" ht="38.25" x14ac:dyDescent="0.2">
      <c r="A937" s="411" t="s">
        <v>240</v>
      </c>
      <c r="C937" s="48" t="s">
        <v>17</v>
      </c>
      <c r="D937" s="48" t="s">
        <v>17</v>
      </c>
      <c r="E937" s="215" t="s">
        <v>354</v>
      </c>
      <c r="F937" s="216" t="s">
        <v>136</v>
      </c>
      <c r="G937" s="48" t="s">
        <v>241</v>
      </c>
      <c r="H937" s="317">
        <f>H938</f>
        <v>0</v>
      </c>
    </row>
    <row r="938" spans="1:8" ht="12.75" x14ac:dyDescent="0.2">
      <c r="A938" s="179" t="s">
        <v>112</v>
      </c>
      <c r="C938" s="48" t="s">
        <v>17</v>
      </c>
      <c r="D938" s="48" t="s">
        <v>17</v>
      </c>
      <c r="E938" s="215" t="s">
        <v>354</v>
      </c>
      <c r="F938" s="216" t="s">
        <v>136</v>
      </c>
      <c r="G938" s="48" t="s">
        <v>113</v>
      </c>
      <c r="H938" s="317">
        <f>'ПРИЛОЖЕНИЕ № 5 (расх)'!H911</f>
        <v>0</v>
      </c>
    </row>
    <row r="939" spans="1:8" ht="12.75" x14ac:dyDescent="0.2">
      <c r="A939" s="441" t="s">
        <v>238</v>
      </c>
      <c r="C939" s="48" t="s">
        <v>17</v>
      </c>
      <c r="D939" s="48" t="s">
        <v>17</v>
      </c>
      <c r="E939" s="215" t="s">
        <v>354</v>
      </c>
      <c r="F939" s="216" t="s">
        <v>136</v>
      </c>
      <c r="G939" s="48" t="s">
        <v>239</v>
      </c>
      <c r="H939" s="317">
        <f>H940</f>
        <v>0</v>
      </c>
    </row>
    <row r="940" spans="1:8" ht="25.5" x14ac:dyDescent="0.2">
      <c r="A940" s="170" t="s">
        <v>90</v>
      </c>
      <c r="C940" s="48" t="s">
        <v>17</v>
      </c>
      <c r="D940" s="48" t="s">
        <v>17</v>
      </c>
      <c r="E940" s="215" t="s">
        <v>354</v>
      </c>
      <c r="F940" s="216" t="s">
        <v>136</v>
      </c>
      <c r="G940" s="48" t="s">
        <v>91</v>
      </c>
      <c r="H940" s="317">
        <f>'ПРИЛОЖЕНИЕ № 5 (расх)'!H913</f>
        <v>0</v>
      </c>
    </row>
    <row r="941" spans="1:8" ht="27" x14ac:dyDescent="0.2">
      <c r="A941" s="192" t="s">
        <v>358</v>
      </c>
      <c r="C941" s="47" t="s">
        <v>17</v>
      </c>
      <c r="D941" s="47" t="s">
        <v>17</v>
      </c>
      <c r="E941" s="210" t="s">
        <v>319</v>
      </c>
      <c r="F941" s="214" t="s">
        <v>72</v>
      </c>
      <c r="G941" s="47"/>
      <c r="H941" s="315">
        <f>H942+H945</f>
        <v>1633.53</v>
      </c>
    </row>
    <row r="942" spans="1:8" ht="27" x14ac:dyDescent="0.2">
      <c r="A942" s="155" t="s">
        <v>370</v>
      </c>
      <c r="C942" s="47" t="s">
        <v>17</v>
      </c>
      <c r="D942" s="47" t="s">
        <v>17</v>
      </c>
      <c r="E942" s="210" t="s">
        <v>319</v>
      </c>
      <c r="F942" s="211" t="s">
        <v>111</v>
      </c>
      <c r="G942" s="47"/>
      <c r="H942" s="315">
        <f>H943</f>
        <v>1463.2</v>
      </c>
    </row>
    <row r="943" spans="1:8" ht="12.75" x14ac:dyDescent="0.2">
      <c r="A943" s="448" t="s">
        <v>238</v>
      </c>
      <c r="C943" s="48" t="s">
        <v>17</v>
      </c>
      <c r="D943" s="48" t="s">
        <v>17</v>
      </c>
      <c r="E943" s="215" t="s">
        <v>319</v>
      </c>
      <c r="F943" s="216" t="s">
        <v>111</v>
      </c>
      <c r="G943" s="48" t="s">
        <v>239</v>
      </c>
      <c r="H943" s="317">
        <f>H944</f>
        <v>1463.2</v>
      </c>
    </row>
    <row r="944" spans="1:8" ht="25.5" x14ac:dyDescent="0.2">
      <c r="A944" s="179" t="s">
        <v>90</v>
      </c>
      <c r="C944" s="48" t="s">
        <v>17</v>
      </c>
      <c r="D944" s="48" t="s">
        <v>17</v>
      </c>
      <c r="E944" s="215" t="s">
        <v>319</v>
      </c>
      <c r="F944" s="216" t="s">
        <v>111</v>
      </c>
      <c r="G944" s="48" t="s">
        <v>91</v>
      </c>
      <c r="H944" s="317">
        <f>'ПРИЛОЖЕНИЕ № 5 (расх)'!H917</f>
        <v>1463.2</v>
      </c>
    </row>
    <row r="945" spans="1:8" ht="27" x14ac:dyDescent="0.2">
      <c r="A945" s="192" t="s">
        <v>356</v>
      </c>
      <c r="C945" s="56" t="s">
        <v>17</v>
      </c>
      <c r="D945" s="56" t="s">
        <v>17</v>
      </c>
      <c r="E945" s="210" t="s">
        <v>319</v>
      </c>
      <c r="F945" s="211" t="s">
        <v>136</v>
      </c>
      <c r="G945" s="56"/>
      <c r="H945" s="315">
        <f>H946+H948</f>
        <v>170.32999999999998</v>
      </c>
    </row>
    <row r="946" spans="1:8" ht="38.25" x14ac:dyDescent="0.2">
      <c r="A946" s="411" t="s">
        <v>240</v>
      </c>
      <c r="C946" s="48" t="s">
        <v>17</v>
      </c>
      <c r="D946" s="48" t="s">
        <v>17</v>
      </c>
      <c r="E946" s="215" t="s">
        <v>319</v>
      </c>
      <c r="F946" s="216" t="s">
        <v>136</v>
      </c>
      <c r="G946" s="48" t="s">
        <v>241</v>
      </c>
      <c r="H946" s="317">
        <f>H947</f>
        <v>65.099999999999994</v>
      </c>
    </row>
    <row r="947" spans="1:8" ht="12.75" x14ac:dyDescent="0.2">
      <c r="A947" s="179" t="s">
        <v>112</v>
      </c>
      <c r="C947" s="48" t="s">
        <v>17</v>
      </c>
      <c r="D947" s="48" t="s">
        <v>17</v>
      </c>
      <c r="E947" s="215" t="s">
        <v>319</v>
      </c>
      <c r="F947" s="216" t="s">
        <v>136</v>
      </c>
      <c r="G947" s="48" t="s">
        <v>113</v>
      </c>
      <c r="H947" s="317">
        <f>'ПРИЛОЖЕНИЕ № 5 (расх)'!H920</f>
        <v>65.099999999999994</v>
      </c>
    </row>
    <row r="948" spans="1:8" ht="12.75" x14ac:dyDescent="0.2">
      <c r="A948" s="441" t="s">
        <v>238</v>
      </c>
      <c r="C948" s="48" t="s">
        <v>17</v>
      </c>
      <c r="D948" s="48" t="s">
        <v>17</v>
      </c>
      <c r="E948" s="215" t="s">
        <v>319</v>
      </c>
      <c r="F948" s="216" t="s">
        <v>136</v>
      </c>
      <c r="G948" s="48" t="s">
        <v>239</v>
      </c>
      <c r="H948" s="317">
        <f>H949</f>
        <v>105.23</v>
      </c>
    </row>
    <row r="949" spans="1:8" ht="25.5" x14ac:dyDescent="0.2">
      <c r="A949" s="179" t="s">
        <v>90</v>
      </c>
      <c r="C949" s="48" t="s">
        <v>17</v>
      </c>
      <c r="D949" s="48" t="s">
        <v>17</v>
      </c>
      <c r="E949" s="215" t="s">
        <v>319</v>
      </c>
      <c r="F949" s="216" t="s">
        <v>136</v>
      </c>
      <c r="G949" s="48" t="s">
        <v>91</v>
      </c>
      <c r="H949" s="317">
        <f>'ПРИЛОЖЕНИЕ № 5 (расх)'!H922</f>
        <v>105.23</v>
      </c>
    </row>
    <row r="950" spans="1:8" ht="27" x14ac:dyDescent="0.2">
      <c r="A950" s="192" t="s">
        <v>508</v>
      </c>
      <c r="C950" s="47" t="s">
        <v>17</v>
      </c>
      <c r="D950" s="47" t="s">
        <v>17</v>
      </c>
      <c r="E950" s="210" t="s">
        <v>320</v>
      </c>
      <c r="F950" s="214" t="s">
        <v>72</v>
      </c>
      <c r="G950" s="47"/>
      <c r="H950" s="315">
        <f>H951+H954</f>
        <v>92.2</v>
      </c>
    </row>
    <row r="951" spans="1:8" ht="27" x14ac:dyDescent="0.2">
      <c r="A951" s="155" t="s">
        <v>370</v>
      </c>
      <c r="C951" s="47" t="s">
        <v>17</v>
      </c>
      <c r="D951" s="47" t="s">
        <v>17</v>
      </c>
      <c r="E951" s="210" t="s">
        <v>320</v>
      </c>
      <c r="F951" s="211" t="s">
        <v>111</v>
      </c>
      <c r="G951" s="47"/>
      <c r="H951" s="315">
        <f>H952</f>
        <v>0.7</v>
      </c>
    </row>
    <row r="952" spans="1:8" ht="25.5" x14ac:dyDescent="0.2">
      <c r="A952" s="357" t="s">
        <v>246</v>
      </c>
      <c r="C952" s="48" t="s">
        <v>17</v>
      </c>
      <c r="D952" s="48" t="s">
        <v>17</v>
      </c>
      <c r="E952" s="215" t="s">
        <v>320</v>
      </c>
      <c r="F952" s="216" t="s">
        <v>111</v>
      </c>
      <c r="G952" s="48" t="s">
        <v>247</v>
      </c>
      <c r="H952" s="317">
        <f>H953</f>
        <v>0.7</v>
      </c>
    </row>
    <row r="953" spans="1:8" ht="12.75" x14ac:dyDescent="0.2">
      <c r="A953" s="191" t="s">
        <v>99</v>
      </c>
      <c r="C953" s="48" t="s">
        <v>17</v>
      </c>
      <c r="D953" s="48" t="s">
        <v>17</v>
      </c>
      <c r="E953" s="215" t="s">
        <v>320</v>
      </c>
      <c r="F953" s="216" t="s">
        <v>111</v>
      </c>
      <c r="G953" s="48" t="s">
        <v>100</v>
      </c>
      <c r="H953" s="317">
        <f>'ПРИЛОЖЕНИЕ № 5 (расх)'!H926</f>
        <v>0.7</v>
      </c>
    </row>
    <row r="954" spans="1:8" ht="27" x14ac:dyDescent="0.2">
      <c r="A954" s="192" t="s">
        <v>356</v>
      </c>
      <c r="C954" s="47" t="s">
        <v>17</v>
      </c>
      <c r="D954" s="47" t="s">
        <v>17</v>
      </c>
      <c r="E954" s="210" t="s">
        <v>320</v>
      </c>
      <c r="F954" s="211" t="s">
        <v>136</v>
      </c>
      <c r="G954" s="56"/>
      <c r="H954" s="315">
        <f>H955</f>
        <v>91.5</v>
      </c>
    </row>
    <row r="955" spans="1:8" ht="25.5" x14ac:dyDescent="0.2">
      <c r="A955" s="357" t="s">
        <v>246</v>
      </c>
      <c r="C955" s="48" t="s">
        <v>17</v>
      </c>
      <c r="D955" s="48" t="s">
        <v>17</v>
      </c>
      <c r="E955" s="215" t="s">
        <v>320</v>
      </c>
      <c r="F955" s="216" t="s">
        <v>136</v>
      </c>
      <c r="G955" s="48" t="s">
        <v>247</v>
      </c>
      <c r="H955" s="317">
        <f>H956</f>
        <v>91.5</v>
      </c>
    </row>
    <row r="956" spans="1:8" ht="12.75" x14ac:dyDescent="0.2">
      <c r="A956" s="191" t="s">
        <v>99</v>
      </c>
      <c r="C956" s="48" t="s">
        <v>17</v>
      </c>
      <c r="D956" s="48" t="s">
        <v>17</v>
      </c>
      <c r="E956" s="215" t="s">
        <v>320</v>
      </c>
      <c r="F956" s="216" t="s">
        <v>136</v>
      </c>
      <c r="G956" s="48" t="s">
        <v>100</v>
      </c>
      <c r="H956" s="317">
        <f>'ПРИЛОЖЕНИЕ № 5 (расх)'!H929</f>
        <v>91.5</v>
      </c>
    </row>
    <row r="957" spans="1:8" ht="27" x14ac:dyDescent="0.2">
      <c r="A957" s="192" t="s">
        <v>360</v>
      </c>
      <c r="C957" s="47" t="s">
        <v>17</v>
      </c>
      <c r="D957" s="47" t="s">
        <v>17</v>
      </c>
      <c r="E957" s="210" t="s">
        <v>321</v>
      </c>
      <c r="F957" s="214" t="s">
        <v>72</v>
      </c>
      <c r="G957" s="47"/>
      <c r="H957" s="315">
        <f>H958+H961</f>
        <v>524.77</v>
      </c>
    </row>
    <row r="958" spans="1:8" ht="27" x14ac:dyDescent="0.2">
      <c r="A958" s="155" t="s">
        <v>370</v>
      </c>
      <c r="C958" s="47" t="s">
        <v>17</v>
      </c>
      <c r="D958" s="47" t="s">
        <v>17</v>
      </c>
      <c r="E958" s="210" t="s">
        <v>321</v>
      </c>
      <c r="F958" s="211" t="s">
        <v>111</v>
      </c>
      <c r="G958" s="47"/>
      <c r="H958" s="315">
        <f>H959</f>
        <v>433.2</v>
      </c>
    </row>
    <row r="959" spans="1:8" ht="25.5" x14ac:dyDescent="0.2">
      <c r="A959" s="357" t="s">
        <v>246</v>
      </c>
      <c r="C959" s="48" t="s">
        <v>17</v>
      </c>
      <c r="D959" s="48" t="s">
        <v>17</v>
      </c>
      <c r="E959" s="215" t="s">
        <v>321</v>
      </c>
      <c r="F959" s="216" t="s">
        <v>111</v>
      </c>
      <c r="G959" s="48" t="s">
        <v>247</v>
      </c>
      <c r="H959" s="317">
        <f>H960</f>
        <v>433.2</v>
      </c>
    </row>
    <row r="960" spans="1:8" ht="12.75" x14ac:dyDescent="0.2">
      <c r="A960" s="191" t="s">
        <v>99</v>
      </c>
      <c r="C960" s="48" t="s">
        <v>17</v>
      </c>
      <c r="D960" s="48" t="s">
        <v>17</v>
      </c>
      <c r="E960" s="215" t="s">
        <v>321</v>
      </c>
      <c r="F960" s="216" t="s">
        <v>111</v>
      </c>
      <c r="G960" s="48" t="s">
        <v>100</v>
      </c>
      <c r="H960" s="317">
        <f>'ПРИЛОЖЕНИЕ № 5 (расх)'!H933</f>
        <v>433.2</v>
      </c>
    </row>
    <row r="961" spans="1:8" ht="27" x14ac:dyDescent="0.2">
      <c r="A961" s="192" t="s">
        <v>356</v>
      </c>
      <c r="C961" s="47" t="s">
        <v>17</v>
      </c>
      <c r="D961" s="47" t="s">
        <v>17</v>
      </c>
      <c r="E961" s="210" t="s">
        <v>321</v>
      </c>
      <c r="F961" s="211" t="s">
        <v>136</v>
      </c>
      <c r="G961" s="56"/>
      <c r="H961" s="315">
        <f>H962</f>
        <v>91.57</v>
      </c>
    </row>
    <row r="962" spans="1:8" ht="25.5" x14ac:dyDescent="0.2">
      <c r="A962" s="357" t="s">
        <v>246</v>
      </c>
      <c r="C962" s="48" t="s">
        <v>17</v>
      </c>
      <c r="D962" s="48" t="s">
        <v>17</v>
      </c>
      <c r="E962" s="215" t="s">
        <v>321</v>
      </c>
      <c r="F962" s="216" t="s">
        <v>136</v>
      </c>
      <c r="G962" s="48" t="s">
        <v>247</v>
      </c>
      <c r="H962" s="317">
        <f>H963</f>
        <v>91.57</v>
      </c>
    </row>
    <row r="963" spans="1:8" ht="12.75" x14ac:dyDescent="0.2">
      <c r="A963" s="191" t="s">
        <v>99</v>
      </c>
      <c r="C963" s="48" t="s">
        <v>17</v>
      </c>
      <c r="D963" s="48" t="s">
        <v>17</v>
      </c>
      <c r="E963" s="215" t="s">
        <v>321</v>
      </c>
      <c r="F963" s="216" t="s">
        <v>136</v>
      </c>
      <c r="G963" s="48" t="s">
        <v>100</v>
      </c>
      <c r="H963" s="317">
        <f>'ПРИЛОЖЕНИЕ № 5 (расх)'!H936</f>
        <v>91.57</v>
      </c>
    </row>
    <row r="964" spans="1:8" ht="27" x14ac:dyDescent="0.2">
      <c r="A964" s="192" t="s">
        <v>359</v>
      </c>
      <c r="C964" s="47" t="s">
        <v>17</v>
      </c>
      <c r="D964" s="47" t="s">
        <v>17</v>
      </c>
      <c r="E964" s="210" t="s">
        <v>322</v>
      </c>
      <c r="F964" s="214" t="s">
        <v>72</v>
      </c>
      <c r="G964" s="47"/>
      <c r="H964" s="315">
        <f>H965</f>
        <v>0</v>
      </c>
    </row>
    <row r="965" spans="1:8" ht="27" x14ac:dyDescent="0.2">
      <c r="A965" s="192" t="s">
        <v>356</v>
      </c>
      <c r="C965" s="47" t="s">
        <v>17</v>
      </c>
      <c r="D965" s="47" t="s">
        <v>17</v>
      </c>
      <c r="E965" s="210" t="s">
        <v>322</v>
      </c>
      <c r="F965" s="211" t="s">
        <v>136</v>
      </c>
      <c r="G965" s="56"/>
      <c r="H965" s="315">
        <f>H966</f>
        <v>0</v>
      </c>
    </row>
    <row r="966" spans="1:8" ht="25.5" x14ac:dyDescent="0.2">
      <c r="A966" s="357" t="s">
        <v>246</v>
      </c>
      <c r="C966" s="48" t="s">
        <v>17</v>
      </c>
      <c r="D966" s="48" t="s">
        <v>17</v>
      </c>
      <c r="E966" s="215" t="s">
        <v>322</v>
      </c>
      <c r="F966" s="216" t="s">
        <v>136</v>
      </c>
      <c r="G966" s="48" t="s">
        <v>247</v>
      </c>
      <c r="H966" s="317">
        <f>H967</f>
        <v>0</v>
      </c>
    </row>
    <row r="967" spans="1:8" ht="12.75" x14ac:dyDescent="0.2">
      <c r="A967" s="191" t="s">
        <v>99</v>
      </c>
      <c r="C967" s="48" t="s">
        <v>17</v>
      </c>
      <c r="D967" s="48" t="s">
        <v>17</v>
      </c>
      <c r="E967" s="215" t="s">
        <v>322</v>
      </c>
      <c r="F967" s="216" t="s">
        <v>136</v>
      </c>
      <c r="G967" s="48" t="s">
        <v>100</v>
      </c>
      <c r="H967" s="317">
        <f>'ПРИЛОЖЕНИЕ № 5 (расх)'!H940</f>
        <v>0</v>
      </c>
    </row>
    <row r="968" spans="1:8" ht="27" x14ac:dyDescent="0.2">
      <c r="A968" s="186" t="s">
        <v>496</v>
      </c>
      <c r="B968" s="68"/>
      <c r="C968" s="47" t="s">
        <v>17</v>
      </c>
      <c r="D968" s="47" t="s">
        <v>17</v>
      </c>
      <c r="E968" s="210" t="s">
        <v>172</v>
      </c>
      <c r="F968" s="211" t="s">
        <v>72</v>
      </c>
      <c r="G968" s="47"/>
      <c r="H968" s="315">
        <f>H969+H973</f>
        <v>88</v>
      </c>
    </row>
    <row r="969" spans="1:8" ht="13.5" x14ac:dyDescent="0.2">
      <c r="A969" s="192" t="s">
        <v>195</v>
      </c>
      <c r="B969" s="68"/>
      <c r="C969" s="47" t="s">
        <v>17</v>
      </c>
      <c r="D969" s="47" t="s">
        <v>17</v>
      </c>
      <c r="E969" s="210" t="s">
        <v>347</v>
      </c>
      <c r="F969" s="211" t="s">
        <v>72</v>
      </c>
      <c r="G969" s="56"/>
      <c r="H969" s="315">
        <f>H970</f>
        <v>25</v>
      </c>
    </row>
    <row r="970" spans="1:8" ht="13.5" x14ac:dyDescent="0.2">
      <c r="A970" s="169" t="s">
        <v>224</v>
      </c>
      <c r="B970" s="68"/>
      <c r="C970" s="47" t="s">
        <v>17</v>
      </c>
      <c r="D970" s="47" t="s">
        <v>17</v>
      </c>
      <c r="E970" s="210" t="s">
        <v>347</v>
      </c>
      <c r="F970" s="211" t="s">
        <v>172</v>
      </c>
      <c r="G970" s="56"/>
      <c r="H970" s="315">
        <f>H971</f>
        <v>25</v>
      </c>
    </row>
    <row r="971" spans="1:8" ht="25.5" x14ac:dyDescent="0.2">
      <c r="A971" s="380" t="s">
        <v>246</v>
      </c>
      <c r="B971" s="68"/>
      <c r="C971" s="48" t="s">
        <v>17</v>
      </c>
      <c r="D971" s="48" t="s">
        <v>17</v>
      </c>
      <c r="E971" s="215" t="s">
        <v>480</v>
      </c>
      <c r="F971" s="216" t="s">
        <v>172</v>
      </c>
      <c r="G971" s="48" t="s">
        <v>247</v>
      </c>
      <c r="H971" s="317">
        <f>H972</f>
        <v>25</v>
      </c>
    </row>
    <row r="972" spans="1:8" ht="12.75" x14ac:dyDescent="0.2">
      <c r="A972" s="191" t="s">
        <v>99</v>
      </c>
      <c r="B972" s="68"/>
      <c r="C972" s="48" t="s">
        <v>17</v>
      </c>
      <c r="D972" s="48" t="s">
        <v>17</v>
      </c>
      <c r="E972" s="215" t="s">
        <v>480</v>
      </c>
      <c r="F972" s="216" t="s">
        <v>172</v>
      </c>
      <c r="G972" s="48" t="s">
        <v>100</v>
      </c>
      <c r="H972" s="317">
        <f>'ПРИЛОЖЕНИЕ № 5 (расх)'!H945</f>
        <v>25</v>
      </c>
    </row>
    <row r="973" spans="1:8" ht="13.5" x14ac:dyDescent="0.2">
      <c r="A973" s="192" t="s">
        <v>151</v>
      </c>
      <c r="B973" s="68"/>
      <c r="C973" s="47" t="s">
        <v>17</v>
      </c>
      <c r="D973" s="47" t="s">
        <v>17</v>
      </c>
      <c r="E973" s="210" t="s">
        <v>348</v>
      </c>
      <c r="F973" s="211" t="s">
        <v>72</v>
      </c>
      <c r="G973" s="47"/>
      <c r="H973" s="315">
        <f>H974</f>
        <v>63</v>
      </c>
    </row>
    <row r="974" spans="1:8" ht="13.5" x14ac:dyDescent="0.2">
      <c r="A974" s="169" t="s">
        <v>224</v>
      </c>
      <c r="B974" s="68"/>
      <c r="C974" s="47" t="s">
        <v>17</v>
      </c>
      <c r="D974" s="47" t="s">
        <v>17</v>
      </c>
      <c r="E974" s="210" t="s">
        <v>348</v>
      </c>
      <c r="F974" s="211" t="s">
        <v>172</v>
      </c>
      <c r="G974" s="47"/>
      <c r="H974" s="315">
        <f>H975</f>
        <v>63</v>
      </c>
    </row>
    <row r="975" spans="1:8" ht="12.75" x14ac:dyDescent="0.2">
      <c r="A975" s="306" t="s">
        <v>244</v>
      </c>
      <c r="B975" s="68"/>
      <c r="C975" s="48" t="s">
        <v>17</v>
      </c>
      <c r="D975" s="48" t="s">
        <v>17</v>
      </c>
      <c r="E975" s="215" t="s">
        <v>348</v>
      </c>
      <c r="F975" s="216" t="s">
        <v>172</v>
      </c>
      <c r="G975" s="48" t="s">
        <v>245</v>
      </c>
      <c r="H975" s="317">
        <f>H976</f>
        <v>63</v>
      </c>
    </row>
    <row r="976" spans="1:8" ht="12.75" x14ac:dyDescent="0.2">
      <c r="A976" s="170" t="s">
        <v>151</v>
      </c>
      <c r="B976" s="68"/>
      <c r="C976" s="48" t="s">
        <v>17</v>
      </c>
      <c r="D976" s="48" t="s">
        <v>17</v>
      </c>
      <c r="E976" s="215" t="s">
        <v>348</v>
      </c>
      <c r="F976" s="216" t="s">
        <v>172</v>
      </c>
      <c r="G976" s="48" t="s">
        <v>150</v>
      </c>
      <c r="H976" s="317">
        <f>'ПРИЛОЖЕНИЕ № 5 (расх)'!H949</f>
        <v>63</v>
      </c>
    </row>
    <row r="977" spans="1:8" ht="27" x14ac:dyDescent="0.2">
      <c r="A977" s="155" t="s">
        <v>457</v>
      </c>
      <c r="B977" s="68"/>
      <c r="C977" s="47" t="s">
        <v>17</v>
      </c>
      <c r="D977" s="47" t="s">
        <v>17</v>
      </c>
      <c r="E977" s="213" t="s">
        <v>176</v>
      </c>
      <c r="F977" s="214" t="s">
        <v>72</v>
      </c>
      <c r="G977" s="47"/>
      <c r="H977" s="315">
        <f>H978+H988+H1006</f>
        <v>174.64999999999998</v>
      </c>
    </row>
    <row r="978" spans="1:8" ht="25.5" x14ac:dyDescent="0.2">
      <c r="A978" s="194" t="s">
        <v>199</v>
      </c>
      <c r="B978" s="68"/>
      <c r="C978" s="105" t="s">
        <v>17</v>
      </c>
      <c r="D978" s="105" t="s">
        <v>17</v>
      </c>
      <c r="E978" s="212" t="s">
        <v>326</v>
      </c>
      <c r="F978" s="92" t="s">
        <v>72</v>
      </c>
      <c r="G978" s="48"/>
      <c r="H978" s="316">
        <f>H979+H983</f>
        <v>0</v>
      </c>
    </row>
    <row r="979" spans="1:8" ht="40.5" x14ac:dyDescent="0.2">
      <c r="A979" s="232" t="s">
        <v>328</v>
      </c>
      <c r="B979" s="68"/>
      <c r="C979" s="47" t="s">
        <v>17</v>
      </c>
      <c r="D979" s="47" t="s">
        <v>17</v>
      </c>
      <c r="E979" s="213" t="s">
        <v>327</v>
      </c>
      <c r="F979" s="214" t="s">
        <v>72</v>
      </c>
      <c r="G979" s="56"/>
      <c r="H979" s="315">
        <f>H980</f>
        <v>0</v>
      </c>
    </row>
    <row r="980" spans="1:8" ht="13.5" x14ac:dyDescent="0.2">
      <c r="A980" s="169" t="s">
        <v>224</v>
      </c>
      <c r="B980" s="68"/>
      <c r="C980" s="47" t="s">
        <v>17</v>
      </c>
      <c r="D980" s="47" t="s">
        <v>17</v>
      </c>
      <c r="E980" s="213" t="s">
        <v>327</v>
      </c>
      <c r="F980" s="214" t="s">
        <v>172</v>
      </c>
      <c r="G980" s="47"/>
      <c r="H980" s="315">
        <f>H981</f>
        <v>0</v>
      </c>
    </row>
    <row r="981" spans="1:8" ht="12.75" x14ac:dyDescent="0.2">
      <c r="A981" s="444" t="s">
        <v>238</v>
      </c>
      <c r="B981" s="68"/>
      <c r="C981" s="48" t="s">
        <v>17</v>
      </c>
      <c r="D981" s="48" t="s">
        <v>17</v>
      </c>
      <c r="E981" s="215" t="s">
        <v>327</v>
      </c>
      <c r="F981" s="216" t="s">
        <v>172</v>
      </c>
      <c r="G981" s="48" t="s">
        <v>239</v>
      </c>
      <c r="H981" s="317">
        <f>H982</f>
        <v>0</v>
      </c>
    </row>
    <row r="982" spans="1:8" ht="25.5" x14ac:dyDescent="0.2">
      <c r="A982" s="179" t="s">
        <v>90</v>
      </c>
      <c r="B982" s="68"/>
      <c r="C982" s="48" t="s">
        <v>17</v>
      </c>
      <c r="D982" s="48" t="s">
        <v>17</v>
      </c>
      <c r="E982" s="215" t="s">
        <v>327</v>
      </c>
      <c r="F982" s="216" t="s">
        <v>172</v>
      </c>
      <c r="G982" s="48" t="s">
        <v>91</v>
      </c>
      <c r="H982" s="317">
        <f>'ПРИЛОЖЕНИЕ № 5 (расх)'!H962</f>
        <v>0</v>
      </c>
    </row>
    <row r="983" spans="1:8" ht="40.5" x14ac:dyDescent="0.2">
      <c r="A983" s="232" t="s">
        <v>192</v>
      </c>
      <c r="B983" s="68"/>
      <c r="C983" s="47" t="s">
        <v>17</v>
      </c>
      <c r="D983" s="47" t="s">
        <v>17</v>
      </c>
      <c r="E983" s="213" t="s">
        <v>332</v>
      </c>
      <c r="F983" s="214" t="s">
        <v>72</v>
      </c>
      <c r="G983" s="56"/>
      <c r="H983" s="315">
        <f>H984</f>
        <v>0</v>
      </c>
    </row>
    <row r="984" spans="1:8" ht="13.5" x14ac:dyDescent="0.2">
      <c r="A984" s="169" t="s">
        <v>224</v>
      </c>
      <c r="B984" s="68"/>
      <c r="C984" s="47" t="s">
        <v>17</v>
      </c>
      <c r="D984" s="47" t="s">
        <v>17</v>
      </c>
      <c r="E984" s="213" t="s">
        <v>332</v>
      </c>
      <c r="F984" s="214" t="s">
        <v>172</v>
      </c>
      <c r="G984" s="56"/>
      <c r="H984" s="315">
        <f>H985</f>
        <v>0</v>
      </c>
    </row>
    <row r="985" spans="1:8" ht="13.5" x14ac:dyDescent="0.2">
      <c r="A985" s="186" t="s">
        <v>368</v>
      </c>
      <c r="B985" s="68"/>
      <c r="C985" s="47" t="s">
        <v>17</v>
      </c>
      <c r="D985" s="47" t="s">
        <v>17</v>
      </c>
      <c r="E985" s="213" t="s">
        <v>332</v>
      </c>
      <c r="F985" s="214" t="s">
        <v>256</v>
      </c>
      <c r="G985" s="56"/>
      <c r="H985" s="315">
        <f>H986</f>
        <v>0</v>
      </c>
    </row>
    <row r="986" spans="1:8" ht="25.5" x14ac:dyDescent="0.2">
      <c r="A986" s="380" t="s">
        <v>246</v>
      </c>
      <c r="B986" s="68"/>
      <c r="C986" s="48" t="s">
        <v>17</v>
      </c>
      <c r="D986" s="48" t="s">
        <v>17</v>
      </c>
      <c r="E986" s="215" t="s">
        <v>332</v>
      </c>
      <c r="F986" s="216" t="s">
        <v>256</v>
      </c>
      <c r="G986" s="48" t="s">
        <v>247</v>
      </c>
      <c r="H986" s="317">
        <f>H987</f>
        <v>0</v>
      </c>
    </row>
    <row r="987" spans="1:8" ht="12.75" x14ac:dyDescent="0.2">
      <c r="A987" s="191" t="s">
        <v>99</v>
      </c>
      <c r="B987" s="68"/>
      <c r="C987" s="48" t="s">
        <v>17</v>
      </c>
      <c r="D987" s="48" t="s">
        <v>17</v>
      </c>
      <c r="E987" s="215" t="s">
        <v>332</v>
      </c>
      <c r="F987" s="216" t="s">
        <v>256</v>
      </c>
      <c r="G987" s="48" t="s">
        <v>100</v>
      </c>
      <c r="H987" s="317">
        <f>'ПРИЛОЖЕНИЕ № 5 (расх)'!H967</f>
        <v>0</v>
      </c>
    </row>
    <row r="988" spans="1:8" ht="13.5" x14ac:dyDescent="0.2">
      <c r="A988" s="155" t="s">
        <v>459</v>
      </c>
      <c r="B988" s="68"/>
      <c r="C988" s="105" t="s">
        <v>17</v>
      </c>
      <c r="D988" s="105" t="s">
        <v>17</v>
      </c>
      <c r="E988" s="212" t="s">
        <v>458</v>
      </c>
      <c r="F988" s="92" t="s">
        <v>72</v>
      </c>
      <c r="G988" s="48"/>
      <c r="H988" s="316">
        <f>H989+H995+H1000</f>
        <v>135.1</v>
      </c>
    </row>
    <row r="989" spans="1:8" ht="27" x14ac:dyDescent="0.2">
      <c r="A989" s="232" t="s">
        <v>474</v>
      </c>
      <c r="B989" s="68"/>
      <c r="C989" s="47" t="s">
        <v>17</v>
      </c>
      <c r="D989" s="47" t="s">
        <v>17</v>
      </c>
      <c r="E989" s="213" t="s">
        <v>473</v>
      </c>
      <c r="F989" s="214" t="s">
        <v>72</v>
      </c>
      <c r="G989" s="47"/>
      <c r="H989" s="315">
        <f>H990</f>
        <v>43</v>
      </c>
    </row>
    <row r="990" spans="1:8" ht="13.5" x14ac:dyDescent="0.2">
      <c r="A990" s="169" t="s">
        <v>224</v>
      </c>
      <c r="B990" s="68"/>
      <c r="C990" s="47" t="s">
        <v>17</v>
      </c>
      <c r="D990" s="47" t="s">
        <v>17</v>
      </c>
      <c r="E990" s="213" t="s">
        <v>473</v>
      </c>
      <c r="F990" s="214" t="s">
        <v>172</v>
      </c>
      <c r="G990" s="47"/>
      <c r="H990" s="315">
        <f>H991+H993</f>
        <v>43</v>
      </c>
    </row>
    <row r="991" spans="1:8" ht="38.25" x14ac:dyDescent="0.2">
      <c r="A991" s="475" t="s">
        <v>240</v>
      </c>
      <c r="B991" s="68"/>
      <c r="C991" s="48" t="s">
        <v>17</v>
      </c>
      <c r="D991" s="48" t="s">
        <v>17</v>
      </c>
      <c r="E991" s="215" t="s">
        <v>458</v>
      </c>
      <c r="F991" s="216" t="s">
        <v>172</v>
      </c>
      <c r="G991" s="48" t="s">
        <v>241</v>
      </c>
      <c r="H991" s="317">
        <f>H992</f>
        <v>39</v>
      </c>
    </row>
    <row r="992" spans="1:8" ht="12.75" x14ac:dyDescent="0.2">
      <c r="A992" s="170" t="s">
        <v>88</v>
      </c>
      <c r="B992" s="68"/>
      <c r="C992" s="48" t="s">
        <v>17</v>
      </c>
      <c r="D992" s="48" t="s">
        <v>17</v>
      </c>
      <c r="E992" s="215" t="s">
        <v>458</v>
      </c>
      <c r="F992" s="216" t="s">
        <v>172</v>
      </c>
      <c r="G992" s="48" t="s">
        <v>89</v>
      </c>
      <c r="H992" s="317">
        <f>'ПРИЛОЖЕНИЕ № 5 (расх)'!H972</f>
        <v>39</v>
      </c>
    </row>
    <row r="993" spans="1:8" ht="12.75" x14ac:dyDescent="0.2">
      <c r="A993" s="458" t="s">
        <v>238</v>
      </c>
      <c r="B993" s="68"/>
      <c r="C993" s="48" t="s">
        <v>17</v>
      </c>
      <c r="D993" s="48" t="s">
        <v>17</v>
      </c>
      <c r="E993" s="215" t="s">
        <v>473</v>
      </c>
      <c r="F993" s="216" t="s">
        <v>172</v>
      </c>
      <c r="G993" s="48" t="s">
        <v>239</v>
      </c>
      <c r="H993" s="317">
        <f>H994</f>
        <v>4</v>
      </c>
    </row>
    <row r="994" spans="1:8" ht="25.5" x14ac:dyDescent="0.2">
      <c r="A994" s="179" t="s">
        <v>90</v>
      </c>
      <c r="B994" s="68"/>
      <c r="C994" s="48" t="s">
        <v>17</v>
      </c>
      <c r="D994" s="48" t="s">
        <v>17</v>
      </c>
      <c r="E994" s="215" t="s">
        <v>473</v>
      </c>
      <c r="F994" s="216" t="s">
        <v>172</v>
      </c>
      <c r="G994" s="48" t="s">
        <v>91</v>
      </c>
      <c r="H994" s="317">
        <f>'ПРИЛОЖЕНИЕ № 5 (расх)'!H974</f>
        <v>4</v>
      </c>
    </row>
    <row r="995" spans="1:8" ht="27" x14ac:dyDescent="0.2">
      <c r="A995" s="232" t="s">
        <v>193</v>
      </c>
      <c r="B995" s="68"/>
      <c r="C995" s="47" t="s">
        <v>17</v>
      </c>
      <c r="D995" s="47" t="s">
        <v>17</v>
      </c>
      <c r="E995" s="213" t="s">
        <v>333</v>
      </c>
      <c r="F995" s="214" t="s">
        <v>72</v>
      </c>
      <c r="G995" s="47"/>
      <c r="H995" s="315">
        <f>H996</f>
        <v>80.099999999999994</v>
      </c>
    </row>
    <row r="996" spans="1:8" ht="13.5" x14ac:dyDescent="0.2">
      <c r="A996" s="169" t="s">
        <v>224</v>
      </c>
      <c r="B996" s="68"/>
      <c r="C996" s="47" t="s">
        <v>17</v>
      </c>
      <c r="D996" s="47" t="s">
        <v>17</v>
      </c>
      <c r="E996" s="213" t="s">
        <v>333</v>
      </c>
      <c r="F996" s="214" t="s">
        <v>172</v>
      </c>
      <c r="G996" s="47"/>
      <c r="H996" s="315">
        <f>H997</f>
        <v>80.099999999999994</v>
      </c>
    </row>
    <row r="997" spans="1:8" ht="13.5" x14ac:dyDescent="0.2">
      <c r="A997" s="186" t="s">
        <v>368</v>
      </c>
      <c r="B997" s="68"/>
      <c r="C997" s="47" t="s">
        <v>17</v>
      </c>
      <c r="D997" s="47" t="s">
        <v>17</v>
      </c>
      <c r="E997" s="213" t="s">
        <v>333</v>
      </c>
      <c r="F997" s="214" t="s">
        <v>256</v>
      </c>
      <c r="G997" s="56"/>
      <c r="H997" s="315">
        <f>H998</f>
        <v>80.099999999999994</v>
      </c>
    </row>
    <row r="998" spans="1:8" ht="25.5" x14ac:dyDescent="0.2">
      <c r="A998" s="380" t="s">
        <v>246</v>
      </c>
      <c r="B998" s="68"/>
      <c r="C998" s="48" t="s">
        <v>17</v>
      </c>
      <c r="D998" s="48" t="s">
        <v>17</v>
      </c>
      <c r="E998" s="215" t="s">
        <v>333</v>
      </c>
      <c r="F998" s="216" t="s">
        <v>256</v>
      </c>
      <c r="G998" s="48" t="s">
        <v>247</v>
      </c>
      <c r="H998" s="317">
        <f>H999</f>
        <v>80.099999999999994</v>
      </c>
    </row>
    <row r="999" spans="1:8" ht="12.75" x14ac:dyDescent="0.2">
      <c r="A999" s="191" t="s">
        <v>99</v>
      </c>
      <c r="B999" s="68"/>
      <c r="C999" s="48" t="s">
        <v>17</v>
      </c>
      <c r="D999" s="48" t="s">
        <v>17</v>
      </c>
      <c r="E999" s="215" t="s">
        <v>333</v>
      </c>
      <c r="F999" s="216" t="s">
        <v>256</v>
      </c>
      <c r="G999" s="48" t="s">
        <v>100</v>
      </c>
      <c r="H999" s="317">
        <f>'ПРИЛОЖЕНИЕ № 5 (расх)'!H979</f>
        <v>80.099999999999994</v>
      </c>
    </row>
    <row r="1000" spans="1:8" ht="27" x14ac:dyDescent="0.2">
      <c r="A1000" s="232" t="s">
        <v>471</v>
      </c>
      <c r="B1000" s="68"/>
      <c r="C1000" s="47" t="s">
        <v>17</v>
      </c>
      <c r="D1000" s="47" t="s">
        <v>17</v>
      </c>
      <c r="E1000" s="213" t="s">
        <v>472</v>
      </c>
      <c r="F1000" s="214" t="s">
        <v>72</v>
      </c>
      <c r="G1000" s="56"/>
      <c r="H1000" s="315">
        <f>H1001</f>
        <v>12</v>
      </c>
    </row>
    <row r="1001" spans="1:8" ht="13.5" x14ac:dyDescent="0.2">
      <c r="A1001" s="169" t="s">
        <v>224</v>
      </c>
      <c r="B1001" s="68"/>
      <c r="C1001" s="47" t="s">
        <v>17</v>
      </c>
      <c r="D1001" s="47" t="s">
        <v>17</v>
      </c>
      <c r="E1001" s="213" t="s">
        <v>472</v>
      </c>
      <c r="F1001" s="214" t="s">
        <v>172</v>
      </c>
      <c r="G1001" s="47"/>
      <c r="H1001" s="315">
        <f>H1004+H1002</f>
        <v>12</v>
      </c>
    </row>
    <row r="1002" spans="1:8" ht="38.25" x14ac:dyDescent="0.2">
      <c r="A1002" s="475" t="s">
        <v>240</v>
      </c>
      <c r="B1002" s="68"/>
      <c r="C1002" s="48" t="s">
        <v>17</v>
      </c>
      <c r="D1002" s="48" t="s">
        <v>17</v>
      </c>
      <c r="E1002" s="215" t="s">
        <v>472</v>
      </c>
      <c r="F1002" s="216" t="s">
        <v>172</v>
      </c>
      <c r="G1002" s="48" t="s">
        <v>241</v>
      </c>
      <c r="H1002" s="317">
        <f>H1003</f>
        <v>0</v>
      </c>
    </row>
    <row r="1003" spans="1:8" ht="12.75" x14ac:dyDescent="0.2">
      <c r="A1003" s="170" t="s">
        <v>88</v>
      </c>
      <c r="B1003" s="68"/>
      <c r="C1003" s="48" t="s">
        <v>17</v>
      </c>
      <c r="D1003" s="48" t="s">
        <v>17</v>
      </c>
      <c r="E1003" s="215" t="s">
        <v>472</v>
      </c>
      <c r="F1003" s="216" t="s">
        <v>172</v>
      </c>
      <c r="G1003" s="48" t="s">
        <v>89</v>
      </c>
      <c r="H1003" s="317">
        <f>'ПРИЛОЖЕНИЕ № 5 (расх)'!H983</f>
        <v>0</v>
      </c>
    </row>
    <row r="1004" spans="1:8" ht="12.75" x14ac:dyDescent="0.2">
      <c r="A1004" s="458" t="s">
        <v>238</v>
      </c>
      <c r="B1004" s="68"/>
      <c r="C1004" s="48" t="s">
        <v>17</v>
      </c>
      <c r="D1004" s="48" t="s">
        <v>17</v>
      </c>
      <c r="E1004" s="215" t="s">
        <v>472</v>
      </c>
      <c r="F1004" s="216" t="s">
        <v>172</v>
      </c>
      <c r="G1004" s="48" t="s">
        <v>239</v>
      </c>
      <c r="H1004" s="317">
        <f>H1005</f>
        <v>12</v>
      </c>
    </row>
    <row r="1005" spans="1:8" ht="25.5" x14ac:dyDescent="0.2">
      <c r="A1005" s="179" t="s">
        <v>90</v>
      </c>
      <c r="B1005" s="68"/>
      <c r="C1005" s="48" t="s">
        <v>17</v>
      </c>
      <c r="D1005" s="48" t="s">
        <v>17</v>
      </c>
      <c r="E1005" s="215" t="s">
        <v>472</v>
      </c>
      <c r="F1005" s="216" t="s">
        <v>172</v>
      </c>
      <c r="G1005" s="48" t="s">
        <v>91</v>
      </c>
      <c r="H1005" s="317">
        <f>'ПРИЛОЖЕНИЕ № 5 (расх)'!H985</f>
        <v>12</v>
      </c>
    </row>
    <row r="1006" spans="1:8" ht="25.5" x14ac:dyDescent="0.2">
      <c r="A1006" s="194" t="s">
        <v>334</v>
      </c>
      <c r="B1006" s="68"/>
      <c r="C1006" s="105" t="s">
        <v>17</v>
      </c>
      <c r="D1006" s="105" t="s">
        <v>17</v>
      </c>
      <c r="E1006" s="212" t="s">
        <v>329</v>
      </c>
      <c r="F1006" s="92" t="s">
        <v>72</v>
      </c>
      <c r="G1006" s="48"/>
      <c r="H1006" s="316">
        <f>H1007+H1011</f>
        <v>39.549999999999997</v>
      </c>
    </row>
    <row r="1007" spans="1:8" ht="27" x14ac:dyDescent="0.2">
      <c r="A1007" s="232" t="s">
        <v>190</v>
      </c>
      <c r="B1007" s="68"/>
      <c r="C1007" s="47" t="s">
        <v>17</v>
      </c>
      <c r="D1007" s="47" t="s">
        <v>17</v>
      </c>
      <c r="E1007" s="213" t="s">
        <v>330</v>
      </c>
      <c r="F1007" s="214" t="s">
        <v>72</v>
      </c>
      <c r="G1007" s="47"/>
      <c r="H1007" s="315">
        <f>H1010</f>
        <v>39.549999999999997</v>
      </c>
    </row>
    <row r="1008" spans="1:8" ht="13.5" x14ac:dyDescent="0.2">
      <c r="A1008" s="169" t="s">
        <v>224</v>
      </c>
      <c r="B1008" s="68"/>
      <c r="C1008" s="47" t="s">
        <v>17</v>
      </c>
      <c r="D1008" s="47" t="s">
        <v>17</v>
      </c>
      <c r="E1008" s="213" t="s">
        <v>330</v>
      </c>
      <c r="F1008" s="214" t="s">
        <v>172</v>
      </c>
      <c r="G1008" s="47"/>
      <c r="H1008" s="315">
        <f>H1009</f>
        <v>39.549999999999997</v>
      </c>
    </row>
    <row r="1009" spans="1:10" ht="12.75" x14ac:dyDescent="0.2">
      <c r="A1009" s="444" t="s">
        <v>238</v>
      </c>
      <c r="B1009" s="68"/>
      <c r="C1009" s="48" t="s">
        <v>17</v>
      </c>
      <c r="D1009" s="48" t="s">
        <v>17</v>
      </c>
      <c r="E1009" s="215" t="s">
        <v>330</v>
      </c>
      <c r="F1009" s="216" t="s">
        <v>172</v>
      </c>
      <c r="G1009" s="48" t="s">
        <v>239</v>
      </c>
      <c r="H1009" s="317">
        <f>H1010</f>
        <v>39.549999999999997</v>
      </c>
    </row>
    <row r="1010" spans="1:10" ht="25.5" x14ac:dyDescent="0.2">
      <c r="A1010" s="179" t="s">
        <v>90</v>
      </c>
      <c r="B1010" s="68"/>
      <c r="C1010" s="48" t="s">
        <v>17</v>
      </c>
      <c r="D1010" s="48" t="s">
        <v>17</v>
      </c>
      <c r="E1010" s="215" t="s">
        <v>330</v>
      </c>
      <c r="F1010" s="216" t="s">
        <v>172</v>
      </c>
      <c r="G1010" s="48" t="s">
        <v>91</v>
      </c>
      <c r="H1010" s="317">
        <f>'ПРИЛОЖЕНИЕ № 5 (расх)'!H990</f>
        <v>39.549999999999997</v>
      </c>
    </row>
    <row r="1011" spans="1:10" ht="27" x14ac:dyDescent="0.2">
      <c r="A1011" s="232" t="s">
        <v>191</v>
      </c>
      <c r="C1011" s="47" t="s">
        <v>17</v>
      </c>
      <c r="D1011" s="47" t="s">
        <v>17</v>
      </c>
      <c r="E1011" s="213" t="s">
        <v>331</v>
      </c>
      <c r="F1011" s="214" t="s">
        <v>72</v>
      </c>
      <c r="G1011" s="56"/>
      <c r="H1011" s="315">
        <f>H1012</f>
        <v>0</v>
      </c>
    </row>
    <row r="1012" spans="1:10" ht="13.5" x14ac:dyDescent="0.2">
      <c r="A1012" s="169" t="s">
        <v>224</v>
      </c>
      <c r="C1012" s="47" t="s">
        <v>17</v>
      </c>
      <c r="D1012" s="47" t="s">
        <v>17</v>
      </c>
      <c r="E1012" s="213" t="s">
        <v>331</v>
      </c>
      <c r="F1012" s="214" t="s">
        <v>172</v>
      </c>
      <c r="G1012" s="47"/>
      <c r="H1012" s="315">
        <f>H1013</f>
        <v>0</v>
      </c>
    </row>
    <row r="1013" spans="1:10" ht="12.75" x14ac:dyDescent="0.2">
      <c r="A1013" s="441" t="s">
        <v>238</v>
      </c>
      <c r="C1013" s="48" t="s">
        <v>17</v>
      </c>
      <c r="D1013" s="48" t="s">
        <v>17</v>
      </c>
      <c r="E1013" s="215" t="s">
        <v>331</v>
      </c>
      <c r="F1013" s="216" t="s">
        <v>172</v>
      </c>
      <c r="G1013" s="48" t="s">
        <v>239</v>
      </c>
      <c r="H1013" s="317">
        <f>H1014</f>
        <v>0</v>
      </c>
    </row>
    <row r="1014" spans="1:10" ht="25.5" x14ac:dyDescent="0.2">
      <c r="A1014" s="179" t="s">
        <v>90</v>
      </c>
      <c r="C1014" s="48" t="s">
        <v>17</v>
      </c>
      <c r="D1014" s="48" t="s">
        <v>17</v>
      </c>
      <c r="E1014" s="215" t="s">
        <v>331</v>
      </c>
      <c r="F1014" s="216" t="s">
        <v>172</v>
      </c>
      <c r="G1014" s="48" t="s">
        <v>91</v>
      </c>
      <c r="H1014" s="317">
        <f>'ПРИЛОЖЕНИЕ № 5 (расх)'!H994</f>
        <v>0</v>
      </c>
    </row>
    <row r="1015" spans="1:10" ht="12.75" x14ac:dyDescent="0.2">
      <c r="A1015" s="190" t="s">
        <v>21</v>
      </c>
      <c r="C1015" s="41" t="s">
        <v>17</v>
      </c>
      <c r="D1015" s="41" t="s">
        <v>39</v>
      </c>
      <c r="E1015" s="575"/>
      <c r="F1015" s="576"/>
      <c r="G1015" s="41"/>
      <c r="H1015" s="322">
        <f>H1016</f>
        <v>1245.4000000000001</v>
      </c>
    </row>
    <row r="1016" spans="1:10" ht="27" x14ac:dyDescent="0.2">
      <c r="A1016" s="224" t="s">
        <v>517</v>
      </c>
      <c r="C1016" s="27" t="s">
        <v>17</v>
      </c>
      <c r="D1016" s="27" t="s">
        <v>39</v>
      </c>
      <c r="E1016" s="219" t="s">
        <v>156</v>
      </c>
      <c r="F1016" s="152" t="s">
        <v>72</v>
      </c>
      <c r="G1016" s="87"/>
      <c r="H1016" s="312">
        <f>H1017</f>
        <v>1245.4000000000001</v>
      </c>
    </row>
    <row r="1017" spans="1:10" ht="12.75" x14ac:dyDescent="0.2">
      <c r="A1017" s="347" t="s">
        <v>269</v>
      </c>
      <c r="C1017" s="87" t="s">
        <v>17</v>
      </c>
      <c r="D1017" s="87" t="s">
        <v>39</v>
      </c>
      <c r="E1017" s="208" t="s">
        <v>270</v>
      </c>
      <c r="F1017" s="209" t="s">
        <v>72</v>
      </c>
      <c r="G1017" s="87"/>
      <c r="H1017" s="313">
        <f>H1018</f>
        <v>1245.4000000000001</v>
      </c>
    </row>
    <row r="1018" spans="1:10" ht="13.5" x14ac:dyDescent="0.2">
      <c r="A1018" s="347" t="s">
        <v>299</v>
      </c>
      <c r="C1018" s="27" t="s">
        <v>17</v>
      </c>
      <c r="D1018" s="27" t="s">
        <v>39</v>
      </c>
      <c r="E1018" s="208" t="s">
        <v>301</v>
      </c>
      <c r="F1018" s="209" t="s">
        <v>72</v>
      </c>
      <c r="G1018" s="209"/>
      <c r="H1018" s="313">
        <f>H1019</f>
        <v>1245.4000000000001</v>
      </c>
    </row>
    <row r="1019" spans="1:10" ht="27" x14ac:dyDescent="0.2">
      <c r="A1019" s="224" t="s">
        <v>375</v>
      </c>
      <c r="C1019" s="27" t="s">
        <v>17</v>
      </c>
      <c r="D1019" s="27" t="s">
        <v>39</v>
      </c>
      <c r="E1019" s="208" t="s">
        <v>301</v>
      </c>
      <c r="F1019" s="211" t="s">
        <v>75</v>
      </c>
      <c r="G1019" s="211"/>
      <c r="H1019" s="342">
        <f>H1020+H1022</f>
        <v>1245.4000000000001</v>
      </c>
    </row>
    <row r="1020" spans="1:10" ht="38.25" x14ac:dyDescent="0.2">
      <c r="A1020" s="411" t="s">
        <v>240</v>
      </c>
      <c r="C1020" s="28" t="s">
        <v>17</v>
      </c>
      <c r="D1020" s="28" t="s">
        <v>39</v>
      </c>
      <c r="E1020" s="218" t="s">
        <v>301</v>
      </c>
      <c r="F1020" s="223" t="s">
        <v>75</v>
      </c>
      <c r="G1020" s="28" t="s">
        <v>241</v>
      </c>
      <c r="H1020" s="314">
        <f>H1021</f>
        <v>1070.4000000000001</v>
      </c>
    </row>
    <row r="1021" spans="1:10" ht="12.75" x14ac:dyDescent="0.2">
      <c r="A1021" s="170" t="s">
        <v>88</v>
      </c>
      <c r="C1021" s="28" t="s">
        <v>17</v>
      </c>
      <c r="D1021" s="28" t="s">
        <v>39</v>
      </c>
      <c r="E1021" s="218" t="s">
        <v>301</v>
      </c>
      <c r="F1021" s="223" t="s">
        <v>75</v>
      </c>
      <c r="G1021" s="20" t="s">
        <v>89</v>
      </c>
      <c r="H1021" s="415">
        <f>'ПРИЛОЖЕНИЕ № 5 (расх)'!H1001</f>
        <v>1070.4000000000001</v>
      </c>
    </row>
    <row r="1022" spans="1:10" ht="12.75" x14ac:dyDescent="0.2">
      <c r="A1022" s="448" t="s">
        <v>238</v>
      </c>
      <c r="C1022" s="20" t="s">
        <v>17</v>
      </c>
      <c r="D1022" s="217" t="s">
        <v>39</v>
      </c>
      <c r="E1022" s="218" t="s">
        <v>301</v>
      </c>
      <c r="F1022" s="9" t="s">
        <v>75</v>
      </c>
      <c r="G1022" s="20" t="s">
        <v>239</v>
      </c>
      <c r="H1022" s="415">
        <f>H1023</f>
        <v>175</v>
      </c>
    </row>
    <row r="1023" spans="1:10" ht="26.25" thickBot="1" x14ac:dyDescent="0.25">
      <c r="A1023" s="168" t="s">
        <v>90</v>
      </c>
      <c r="C1023" s="20" t="s">
        <v>17</v>
      </c>
      <c r="D1023" s="217" t="s">
        <v>39</v>
      </c>
      <c r="E1023" s="218" t="s">
        <v>301</v>
      </c>
      <c r="F1023" s="9" t="s">
        <v>75</v>
      </c>
      <c r="G1023" s="20" t="s">
        <v>91</v>
      </c>
      <c r="H1023" s="415">
        <f>'ПРИЛОЖЕНИЕ № 5 (расх)'!H1003</f>
        <v>175</v>
      </c>
    </row>
    <row r="1024" spans="1:10" s="46" customFormat="1" ht="15" thickBot="1" x14ac:dyDescent="0.25">
      <c r="A1024" s="37" t="s">
        <v>50</v>
      </c>
      <c r="B1024" s="394"/>
      <c r="C1024" s="395" t="s">
        <v>38</v>
      </c>
      <c r="D1024" s="395"/>
      <c r="E1024" s="581"/>
      <c r="F1024" s="582"/>
      <c r="G1024" s="395"/>
      <c r="H1024" s="449">
        <f>H1025</f>
        <v>28145.09</v>
      </c>
      <c r="I1024" s="138"/>
      <c r="J1024" s="397"/>
    </row>
    <row r="1025" spans="1:8" ht="14.25" x14ac:dyDescent="0.2">
      <c r="A1025" s="195" t="s">
        <v>22</v>
      </c>
      <c r="C1025" s="145" t="s">
        <v>38</v>
      </c>
      <c r="D1025" s="154" t="s">
        <v>33</v>
      </c>
      <c r="E1025" s="575"/>
      <c r="F1025" s="576"/>
      <c r="G1025" s="145"/>
      <c r="H1025" s="410">
        <f>H1026+H1045+H1058+H1083+H1139+H1034+H1145</f>
        <v>28145.09</v>
      </c>
    </row>
    <row r="1026" spans="1:8" ht="27" x14ac:dyDescent="0.2">
      <c r="A1026" s="502" t="s">
        <v>408</v>
      </c>
      <c r="C1026" s="47" t="s">
        <v>38</v>
      </c>
      <c r="D1026" s="47" t="s">
        <v>33</v>
      </c>
      <c r="E1026" s="210" t="s">
        <v>336</v>
      </c>
      <c r="F1026" s="211" t="s">
        <v>72</v>
      </c>
      <c r="G1026" s="503"/>
      <c r="H1026" s="504">
        <f>H1027</f>
        <v>120.5</v>
      </c>
    </row>
    <row r="1027" spans="1:8" ht="13.5" x14ac:dyDescent="0.2">
      <c r="A1027" s="155" t="s">
        <v>337</v>
      </c>
      <c r="C1027" s="47" t="s">
        <v>38</v>
      </c>
      <c r="D1027" s="47" t="s">
        <v>33</v>
      </c>
      <c r="E1027" s="210" t="s">
        <v>335</v>
      </c>
      <c r="F1027" s="209" t="s">
        <v>72</v>
      </c>
      <c r="G1027" s="505"/>
      <c r="H1027" s="418">
        <f>H1028+H1031</f>
        <v>120.5</v>
      </c>
    </row>
    <row r="1028" spans="1:8" ht="13.5" x14ac:dyDescent="0.2">
      <c r="A1028" s="506" t="s">
        <v>381</v>
      </c>
      <c r="C1028" s="47" t="s">
        <v>38</v>
      </c>
      <c r="D1028" s="47" t="s">
        <v>33</v>
      </c>
      <c r="E1028" s="210" t="s">
        <v>335</v>
      </c>
      <c r="F1028" s="211" t="s">
        <v>118</v>
      </c>
      <c r="G1028" s="47"/>
      <c r="H1028" s="315">
        <f>H1029</f>
        <v>31.5</v>
      </c>
    </row>
    <row r="1029" spans="1:8" ht="12.75" x14ac:dyDescent="0.2">
      <c r="A1029" s="411" t="s">
        <v>238</v>
      </c>
      <c r="C1029" s="48" t="s">
        <v>38</v>
      </c>
      <c r="D1029" s="48" t="s">
        <v>33</v>
      </c>
      <c r="E1029" s="218" t="s">
        <v>335</v>
      </c>
      <c r="F1029" s="216" t="s">
        <v>118</v>
      </c>
      <c r="G1029" s="48" t="s">
        <v>239</v>
      </c>
      <c r="H1029" s="317">
        <f>H1030</f>
        <v>31.5</v>
      </c>
    </row>
    <row r="1030" spans="1:8" ht="25.5" x14ac:dyDescent="0.2">
      <c r="A1030" s="170" t="s">
        <v>90</v>
      </c>
      <c r="C1030" s="48" t="s">
        <v>38</v>
      </c>
      <c r="D1030" s="48" t="s">
        <v>33</v>
      </c>
      <c r="E1030" s="218" t="s">
        <v>335</v>
      </c>
      <c r="F1030" s="216" t="s">
        <v>118</v>
      </c>
      <c r="G1030" s="48" t="s">
        <v>91</v>
      </c>
      <c r="H1030" s="317">
        <f>'ПРИЛОЖЕНИЕ № 5 (расх)'!H1010</f>
        <v>31.5</v>
      </c>
    </row>
    <row r="1031" spans="1:8" ht="13.5" x14ac:dyDescent="0.2">
      <c r="A1031" s="155" t="s">
        <v>388</v>
      </c>
      <c r="C1031" s="47" t="s">
        <v>38</v>
      </c>
      <c r="D1031" s="47" t="s">
        <v>33</v>
      </c>
      <c r="E1031" s="210" t="s">
        <v>335</v>
      </c>
      <c r="F1031" s="211" t="s">
        <v>137</v>
      </c>
      <c r="G1031" s="47"/>
      <c r="H1031" s="315">
        <f>H1032</f>
        <v>89</v>
      </c>
    </row>
    <row r="1032" spans="1:8" ht="12.75" x14ac:dyDescent="0.2">
      <c r="A1032" s="441" t="s">
        <v>238</v>
      </c>
      <c r="C1032" s="48" t="s">
        <v>38</v>
      </c>
      <c r="D1032" s="48" t="s">
        <v>33</v>
      </c>
      <c r="E1032" s="218" t="s">
        <v>335</v>
      </c>
      <c r="F1032" s="216" t="s">
        <v>137</v>
      </c>
      <c r="G1032" s="48" t="s">
        <v>239</v>
      </c>
      <c r="H1032" s="317">
        <f>H1033</f>
        <v>89</v>
      </c>
    </row>
    <row r="1033" spans="1:8" ht="25.5" x14ac:dyDescent="0.2">
      <c r="A1033" s="170" t="s">
        <v>90</v>
      </c>
      <c r="C1033" s="48" t="s">
        <v>38</v>
      </c>
      <c r="D1033" s="48" t="s">
        <v>33</v>
      </c>
      <c r="E1033" s="218" t="s">
        <v>335</v>
      </c>
      <c r="F1033" s="216" t="s">
        <v>137</v>
      </c>
      <c r="G1033" s="48" t="s">
        <v>91</v>
      </c>
      <c r="H1033" s="317">
        <f>'ПРИЛОЖЕНИЕ № 5 (расх)'!H1013</f>
        <v>89</v>
      </c>
    </row>
    <row r="1034" spans="1:8" ht="38.25" x14ac:dyDescent="0.2">
      <c r="A1034" s="299" t="s">
        <v>548</v>
      </c>
      <c r="C1034" s="105" t="s">
        <v>38</v>
      </c>
      <c r="D1034" s="105" t="s">
        <v>33</v>
      </c>
      <c r="E1034" s="208" t="s">
        <v>110</v>
      </c>
      <c r="F1034" s="92" t="s">
        <v>72</v>
      </c>
      <c r="G1034" s="105"/>
      <c r="H1034" s="316">
        <f>H1035+H1038</f>
        <v>253.05</v>
      </c>
    </row>
    <row r="1035" spans="1:8" ht="13.5" x14ac:dyDescent="0.2">
      <c r="A1035" s="169" t="s">
        <v>636</v>
      </c>
      <c r="C1035" s="47" t="s">
        <v>38</v>
      </c>
      <c r="D1035" s="47" t="s">
        <v>33</v>
      </c>
      <c r="E1035" s="210" t="s">
        <v>671</v>
      </c>
      <c r="F1035" s="214" t="s">
        <v>172</v>
      </c>
      <c r="G1035" s="47"/>
      <c r="H1035" s="315">
        <f>H1036</f>
        <v>100</v>
      </c>
    </row>
    <row r="1036" spans="1:8" ht="12.75" x14ac:dyDescent="0.2">
      <c r="A1036" s="448" t="s">
        <v>238</v>
      </c>
      <c r="C1036" s="48" t="s">
        <v>38</v>
      </c>
      <c r="D1036" s="48" t="s">
        <v>33</v>
      </c>
      <c r="E1036" s="218" t="s">
        <v>671</v>
      </c>
      <c r="F1036" s="216" t="s">
        <v>172</v>
      </c>
      <c r="G1036" s="48" t="s">
        <v>239</v>
      </c>
      <c r="H1036" s="317">
        <f>H1037</f>
        <v>100</v>
      </c>
    </row>
    <row r="1037" spans="1:8" ht="25.5" x14ac:dyDescent="0.2">
      <c r="A1037" s="170" t="s">
        <v>90</v>
      </c>
      <c r="C1037" s="48" t="s">
        <v>38</v>
      </c>
      <c r="D1037" s="48" t="s">
        <v>33</v>
      </c>
      <c r="E1037" s="218" t="s">
        <v>671</v>
      </c>
      <c r="F1037" s="216" t="s">
        <v>172</v>
      </c>
      <c r="G1037" s="48" t="s">
        <v>91</v>
      </c>
      <c r="H1037" s="317">
        <f>'ПРИЛОЖЕНИЕ № 5 (расх)'!H1017</f>
        <v>100</v>
      </c>
    </row>
    <row r="1038" spans="1:8" ht="27" x14ac:dyDescent="0.2">
      <c r="A1038" s="169" t="s">
        <v>723</v>
      </c>
      <c r="C1038" s="47" t="s">
        <v>38</v>
      </c>
      <c r="D1038" s="47" t="s">
        <v>33</v>
      </c>
      <c r="E1038" s="210" t="s">
        <v>720</v>
      </c>
      <c r="F1038" s="214" t="s">
        <v>72</v>
      </c>
      <c r="G1038" s="47"/>
      <c r="H1038" s="315">
        <f>H1039+H1042</f>
        <v>153.05000000000001</v>
      </c>
    </row>
    <row r="1039" spans="1:8" ht="27" x14ac:dyDescent="0.2">
      <c r="A1039" s="169" t="s">
        <v>722</v>
      </c>
      <c r="C1039" s="47" t="s">
        <v>38</v>
      </c>
      <c r="D1039" s="47" t="s">
        <v>33</v>
      </c>
      <c r="E1039" s="210" t="s">
        <v>721</v>
      </c>
      <c r="F1039" s="214" t="s">
        <v>172</v>
      </c>
      <c r="G1039" s="47"/>
      <c r="H1039" s="315">
        <f>H1040</f>
        <v>45</v>
      </c>
    </row>
    <row r="1040" spans="1:8" ht="12.75" x14ac:dyDescent="0.2">
      <c r="A1040" s="448" t="s">
        <v>238</v>
      </c>
      <c r="C1040" s="48" t="s">
        <v>38</v>
      </c>
      <c r="D1040" s="48" t="s">
        <v>33</v>
      </c>
      <c r="E1040" s="218" t="s">
        <v>721</v>
      </c>
      <c r="F1040" s="216" t="s">
        <v>172</v>
      </c>
      <c r="G1040" s="48" t="s">
        <v>239</v>
      </c>
      <c r="H1040" s="317">
        <f>H1041</f>
        <v>45</v>
      </c>
    </row>
    <row r="1041" spans="1:8" ht="25.5" x14ac:dyDescent="0.2">
      <c r="A1041" s="170" t="s">
        <v>90</v>
      </c>
      <c r="C1041" s="48" t="s">
        <v>38</v>
      </c>
      <c r="D1041" s="48" t="s">
        <v>33</v>
      </c>
      <c r="E1041" s="218" t="s">
        <v>721</v>
      </c>
      <c r="F1041" s="216" t="s">
        <v>172</v>
      </c>
      <c r="G1041" s="48" t="s">
        <v>91</v>
      </c>
      <c r="H1041" s="317">
        <f>'ПРИЛОЖЕНИЕ № 5 (расх)'!H1021</f>
        <v>45</v>
      </c>
    </row>
    <row r="1042" spans="1:8" ht="27" x14ac:dyDescent="0.2">
      <c r="A1042" s="169" t="s">
        <v>637</v>
      </c>
      <c r="C1042" s="47" t="s">
        <v>38</v>
      </c>
      <c r="D1042" s="47" t="s">
        <v>33</v>
      </c>
      <c r="E1042" s="210" t="s">
        <v>672</v>
      </c>
      <c r="F1042" s="214" t="s">
        <v>172</v>
      </c>
      <c r="G1042" s="47"/>
      <c r="H1042" s="315">
        <f>H1043</f>
        <v>108.05</v>
      </c>
    </row>
    <row r="1043" spans="1:8" ht="12.75" x14ac:dyDescent="0.2">
      <c r="A1043" s="448" t="s">
        <v>238</v>
      </c>
      <c r="C1043" s="48" t="s">
        <v>38</v>
      </c>
      <c r="D1043" s="48" t="s">
        <v>33</v>
      </c>
      <c r="E1043" s="218" t="s">
        <v>672</v>
      </c>
      <c r="F1043" s="216" t="s">
        <v>172</v>
      </c>
      <c r="G1043" s="48" t="s">
        <v>239</v>
      </c>
      <c r="H1043" s="317">
        <f>H1044</f>
        <v>108.05</v>
      </c>
    </row>
    <row r="1044" spans="1:8" ht="25.5" x14ac:dyDescent="0.2">
      <c r="A1044" s="170" t="s">
        <v>90</v>
      </c>
      <c r="C1044" s="48" t="s">
        <v>38</v>
      </c>
      <c r="D1044" s="48" t="s">
        <v>33</v>
      </c>
      <c r="E1044" s="218" t="s">
        <v>672</v>
      </c>
      <c r="F1044" s="216" t="s">
        <v>172</v>
      </c>
      <c r="G1044" s="48" t="s">
        <v>91</v>
      </c>
      <c r="H1044" s="317">
        <f>'ПРИЛОЖЕНИЕ № 5 (расх)'!H1024</f>
        <v>108.05</v>
      </c>
    </row>
    <row r="1045" spans="1:8" ht="27" x14ac:dyDescent="0.2">
      <c r="A1045" s="155" t="s">
        <v>569</v>
      </c>
      <c r="B1045" s="68"/>
      <c r="C1045" s="27" t="s">
        <v>38</v>
      </c>
      <c r="D1045" s="27" t="s">
        <v>33</v>
      </c>
      <c r="E1045" s="210" t="s">
        <v>203</v>
      </c>
      <c r="F1045" s="211" t="s">
        <v>72</v>
      </c>
      <c r="G1045" s="47"/>
      <c r="H1045" s="315">
        <f>H1046+H1050+H1054</f>
        <v>139.905</v>
      </c>
    </row>
    <row r="1046" spans="1:8" ht="13.5" x14ac:dyDescent="0.2">
      <c r="A1046" s="155" t="s">
        <v>412</v>
      </c>
      <c r="B1046" s="68"/>
      <c r="C1046" s="27" t="s">
        <v>38</v>
      </c>
      <c r="D1046" s="27" t="s">
        <v>33</v>
      </c>
      <c r="E1046" s="210" t="s">
        <v>414</v>
      </c>
      <c r="F1046" s="211" t="s">
        <v>72</v>
      </c>
      <c r="G1046" s="47"/>
      <c r="H1046" s="315">
        <f>H1047</f>
        <v>0</v>
      </c>
    </row>
    <row r="1047" spans="1:8" ht="13.5" x14ac:dyDescent="0.25">
      <c r="A1047" s="446" t="s">
        <v>224</v>
      </c>
      <c r="B1047" s="68"/>
      <c r="C1047" s="27" t="s">
        <v>38</v>
      </c>
      <c r="D1047" s="27" t="s">
        <v>33</v>
      </c>
      <c r="E1047" s="210" t="s">
        <v>414</v>
      </c>
      <c r="F1047" s="211" t="s">
        <v>172</v>
      </c>
      <c r="G1047" s="47"/>
      <c r="H1047" s="315">
        <f>H1048</f>
        <v>0</v>
      </c>
    </row>
    <row r="1048" spans="1:8" ht="12.75" x14ac:dyDescent="0.2">
      <c r="A1048" s="458" t="s">
        <v>238</v>
      </c>
      <c r="B1048" s="68"/>
      <c r="C1048" s="28" t="s">
        <v>38</v>
      </c>
      <c r="D1048" s="28" t="s">
        <v>33</v>
      </c>
      <c r="E1048" s="215" t="s">
        <v>414</v>
      </c>
      <c r="F1048" s="220" t="s">
        <v>172</v>
      </c>
      <c r="G1048" s="48" t="s">
        <v>239</v>
      </c>
      <c r="H1048" s="317">
        <f>H1049</f>
        <v>0</v>
      </c>
    </row>
    <row r="1049" spans="1:8" ht="25.5" x14ac:dyDescent="0.2">
      <c r="A1049" s="179" t="s">
        <v>90</v>
      </c>
      <c r="B1049" s="68"/>
      <c r="C1049" s="48" t="s">
        <v>38</v>
      </c>
      <c r="D1049" s="48" t="s">
        <v>33</v>
      </c>
      <c r="E1049" s="215" t="s">
        <v>414</v>
      </c>
      <c r="F1049" s="220" t="s">
        <v>172</v>
      </c>
      <c r="G1049" s="48" t="s">
        <v>91</v>
      </c>
      <c r="H1049" s="317">
        <f>'ПРИЛОЖЕНИЕ № 5 (расх)'!H1029</f>
        <v>0</v>
      </c>
    </row>
    <row r="1050" spans="1:8" ht="13.5" x14ac:dyDescent="0.2">
      <c r="A1050" s="155" t="s">
        <v>413</v>
      </c>
      <c r="B1050" s="68"/>
      <c r="C1050" s="27" t="s">
        <v>38</v>
      </c>
      <c r="D1050" s="27" t="s">
        <v>33</v>
      </c>
      <c r="E1050" s="210" t="s">
        <v>415</v>
      </c>
      <c r="F1050" s="211" t="s">
        <v>72</v>
      </c>
      <c r="G1050" s="47"/>
      <c r="H1050" s="315">
        <f>H1051</f>
        <v>104.905</v>
      </c>
    </row>
    <row r="1051" spans="1:8" ht="13.5" x14ac:dyDescent="0.25">
      <c r="A1051" s="446" t="s">
        <v>224</v>
      </c>
      <c r="B1051" s="68"/>
      <c r="C1051" s="27" t="s">
        <v>38</v>
      </c>
      <c r="D1051" s="27" t="s">
        <v>33</v>
      </c>
      <c r="E1051" s="210" t="s">
        <v>415</v>
      </c>
      <c r="F1051" s="211" t="s">
        <v>172</v>
      </c>
      <c r="G1051" s="47"/>
      <c r="H1051" s="315">
        <f>H1052</f>
        <v>104.905</v>
      </c>
    </row>
    <row r="1052" spans="1:8" ht="12.75" x14ac:dyDescent="0.2">
      <c r="A1052" s="458" t="s">
        <v>238</v>
      </c>
      <c r="B1052" s="68"/>
      <c r="C1052" s="28" t="s">
        <v>38</v>
      </c>
      <c r="D1052" s="28" t="s">
        <v>33</v>
      </c>
      <c r="E1052" s="215" t="s">
        <v>415</v>
      </c>
      <c r="F1052" s="220" t="s">
        <v>172</v>
      </c>
      <c r="G1052" s="48" t="s">
        <v>239</v>
      </c>
      <c r="H1052" s="317">
        <f>H1053</f>
        <v>104.905</v>
      </c>
    </row>
    <row r="1053" spans="1:8" ht="25.5" x14ac:dyDescent="0.2">
      <c r="A1053" s="179" t="s">
        <v>90</v>
      </c>
      <c r="B1053" s="68"/>
      <c r="C1053" s="48" t="s">
        <v>38</v>
      </c>
      <c r="D1053" s="48" t="s">
        <v>33</v>
      </c>
      <c r="E1053" s="215" t="s">
        <v>415</v>
      </c>
      <c r="F1053" s="220" t="s">
        <v>172</v>
      </c>
      <c r="G1053" s="48" t="s">
        <v>91</v>
      </c>
      <c r="H1053" s="317">
        <f>'ПРИЛОЖЕНИЕ № 5 (расх)'!H1033</f>
        <v>104.905</v>
      </c>
    </row>
    <row r="1054" spans="1:8" ht="13.5" x14ac:dyDescent="0.2">
      <c r="A1054" s="155" t="s">
        <v>416</v>
      </c>
      <c r="B1054" s="68"/>
      <c r="C1054" s="27" t="s">
        <v>38</v>
      </c>
      <c r="D1054" s="27" t="s">
        <v>33</v>
      </c>
      <c r="E1054" s="210" t="s">
        <v>570</v>
      </c>
      <c r="F1054" s="211" t="s">
        <v>72</v>
      </c>
      <c r="G1054" s="47"/>
      <c r="H1054" s="315">
        <f>H1055</f>
        <v>35</v>
      </c>
    </row>
    <row r="1055" spans="1:8" ht="13.5" x14ac:dyDescent="0.25">
      <c r="A1055" s="446" t="s">
        <v>224</v>
      </c>
      <c r="B1055" s="68"/>
      <c r="C1055" s="27" t="s">
        <v>38</v>
      </c>
      <c r="D1055" s="27" t="s">
        <v>33</v>
      </c>
      <c r="E1055" s="210" t="s">
        <v>570</v>
      </c>
      <c r="F1055" s="211" t="s">
        <v>172</v>
      </c>
      <c r="G1055" s="47"/>
      <c r="H1055" s="315">
        <f>H1056</f>
        <v>35</v>
      </c>
    </row>
    <row r="1056" spans="1:8" ht="12.75" x14ac:dyDescent="0.2">
      <c r="A1056" s="458" t="s">
        <v>238</v>
      </c>
      <c r="B1056" s="68"/>
      <c r="C1056" s="28" t="s">
        <v>38</v>
      </c>
      <c r="D1056" s="28" t="s">
        <v>33</v>
      </c>
      <c r="E1056" s="215" t="s">
        <v>570</v>
      </c>
      <c r="F1056" s="220" t="s">
        <v>172</v>
      </c>
      <c r="G1056" s="48" t="s">
        <v>239</v>
      </c>
      <c r="H1056" s="317">
        <f>H1057</f>
        <v>35</v>
      </c>
    </row>
    <row r="1057" spans="1:8" ht="25.5" x14ac:dyDescent="0.2">
      <c r="A1057" s="179" t="s">
        <v>90</v>
      </c>
      <c r="B1057" s="68"/>
      <c r="C1057" s="48" t="s">
        <v>38</v>
      </c>
      <c r="D1057" s="48" t="s">
        <v>33</v>
      </c>
      <c r="E1057" s="215" t="s">
        <v>570</v>
      </c>
      <c r="F1057" s="220" t="s">
        <v>172</v>
      </c>
      <c r="G1057" s="48" t="s">
        <v>91</v>
      </c>
      <c r="H1057" s="317">
        <f>'ПРИЛОЖЕНИЕ № 5 (расх)'!H1037</f>
        <v>35</v>
      </c>
    </row>
    <row r="1058" spans="1:8" ht="40.5" x14ac:dyDescent="0.2">
      <c r="A1058" s="186" t="s">
        <v>565</v>
      </c>
      <c r="B1058" s="68"/>
      <c r="C1058" s="47" t="s">
        <v>38</v>
      </c>
      <c r="D1058" s="47" t="s">
        <v>33</v>
      </c>
      <c r="E1058" s="213" t="s">
        <v>194</v>
      </c>
      <c r="F1058" s="214" t="s">
        <v>72</v>
      </c>
      <c r="G1058" s="56"/>
      <c r="H1058" s="315">
        <f>H1063+H1072+H1059</f>
        <v>201.04999999999998</v>
      </c>
    </row>
    <row r="1059" spans="1:8" ht="18.75" customHeight="1" x14ac:dyDescent="0.2">
      <c r="A1059" s="474" t="s">
        <v>483</v>
      </c>
      <c r="B1059" s="68"/>
      <c r="C1059" s="47" t="s">
        <v>38</v>
      </c>
      <c r="D1059" s="47" t="s">
        <v>33</v>
      </c>
      <c r="E1059" s="213" t="s">
        <v>481</v>
      </c>
      <c r="F1059" s="214" t="s">
        <v>72</v>
      </c>
      <c r="G1059" s="56"/>
      <c r="H1059" s="315">
        <f>H1060</f>
        <v>19.201000000000001</v>
      </c>
    </row>
    <row r="1060" spans="1:8" ht="33.75" customHeight="1" x14ac:dyDescent="0.2">
      <c r="A1060" s="474" t="s">
        <v>482</v>
      </c>
      <c r="B1060" s="68"/>
      <c r="C1060" s="47" t="s">
        <v>38</v>
      </c>
      <c r="D1060" s="47" t="s">
        <v>33</v>
      </c>
      <c r="E1060" s="213" t="s">
        <v>484</v>
      </c>
      <c r="F1060" s="214" t="s">
        <v>172</v>
      </c>
      <c r="G1060" s="56"/>
      <c r="H1060" s="315">
        <f>H1061</f>
        <v>19.201000000000001</v>
      </c>
    </row>
    <row r="1061" spans="1:8" ht="12.75" x14ac:dyDescent="0.2">
      <c r="A1061" s="458" t="s">
        <v>238</v>
      </c>
      <c r="B1061" s="68"/>
      <c r="C1061" s="48" t="s">
        <v>38</v>
      </c>
      <c r="D1061" s="48" t="s">
        <v>33</v>
      </c>
      <c r="E1061" s="215" t="s">
        <v>484</v>
      </c>
      <c r="F1061" s="216" t="s">
        <v>172</v>
      </c>
      <c r="G1061" s="48" t="s">
        <v>239</v>
      </c>
      <c r="H1061" s="317">
        <f>H1062</f>
        <v>19.201000000000001</v>
      </c>
    </row>
    <row r="1062" spans="1:8" ht="25.5" x14ac:dyDescent="0.2">
      <c r="A1062" s="170" t="s">
        <v>90</v>
      </c>
      <c r="B1062" s="68"/>
      <c r="C1062" s="48" t="s">
        <v>38</v>
      </c>
      <c r="D1062" s="48" t="s">
        <v>33</v>
      </c>
      <c r="E1062" s="215" t="s">
        <v>484</v>
      </c>
      <c r="F1062" s="216" t="s">
        <v>172</v>
      </c>
      <c r="G1062" s="48" t="s">
        <v>91</v>
      </c>
      <c r="H1062" s="317">
        <f>'ПРИЛОЖЕНИЕ № 5 (расх)'!H1042</f>
        <v>19.201000000000001</v>
      </c>
    </row>
    <row r="1063" spans="1:8" ht="27" x14ac:dyDescent="0.25">
      <c r="A1063" s="446" t="s">
        <v>206</v>
      </c>
      <c r="B1063" s="68"/>
      <c r="C1063" s="47" t="s">
        <v>38</v>
      </c>
      <c r="D1063" s="47" t="s">
        <v>33</v>
      </c>
      <c r="E1063" s="213" t="s">
        <v>339</v>
      </c>
      <c r="F1063" s="214" t="s">
        <v>72</v>
      </c>
      <c r="G1063" s="47"/>
      <c r="H1063" s="315">
        <f>H1064+H1068</f>
        <v>40.346000000000004</v>
      </c>
    </row>
    <row r="1064" spans="1:8" ht="27" x14ac:dyDescent="0.25">
      <c r="A1064" s="464" t="s">
        <v>437</v>
      </c>
      <c r="B1064" s="68"/>
      <c r="C1064" s="47" t="s">
        <v>38</v>
      </c>
      <c r="D1064" s="47" t="s">
        <v>33</v>
      </c>
      <c r="E1064" s="213" t="s">
        <v>436</v>
      </c>
      <c r="F1064" s="305" t="s">
        <v>72</v>
      </c>
      <c r="G1064" s="47"/>
      <c r="H1064" s="315">
        <f>H1065</f>
        <v>10</v>
      </c>
    </row>
    <row r="1065" spans="1:8" ht="13.5" x14ac:dyDescent="0.2">
      <c r="A1065" s="169" t="s">
        <v>224</v>
      </c>
      <c r="B1065" s="68"/>
      <c r="C1065" s="47" t="s">
        <v>38</v>
      </c>
      <c r="D1065" s="47" t="s">
        <v>33</v>
      </c>
      <c r="E1065" s="213" t="s">
        <v>436</v>
      </c>
      <c r="F1065" s="305" t="s">
        <v>172</v>
      </c>
      <c r="G1065" s="47"/>
      <c r="H1065" s="315">
        <f>H1066</f>
        <v>10</v>
      </c>
    </row>
    <row r="1066" spans="1:8" ht="12.75" x14ac:dyDescent="0.2">
      <c r="A1066" s="444" t="s">
        <v>238</v>
      </c>
      <c r="B1066" s="68"/>
      <c r="C1066" s="48" t="s">
        <v>38</v>
      </c>
      <c r="D1066" s="48" t="s">
        <v>33</v>
      </c>
      <c r="E1066" s="215" t="s">
        <v>436</v>
      </c>
      <c r="F1066" s="223" t="s">
        <v>172</v>
      </c>
      <c r="G1066" s="48" t="s">
        <v>239</v>
      </c>
      <c r="H1066" s="317">
        <f>H1067</f>
        <v>10</v>
      </c>
    </row>
    <row r="1067" spans="1:8" ht="25.5" x14ac:dyDescent="0.2">
      <c r="A1067" s="170" t="s">
        <v>90</v>
      </c>
      <c r="B1067" s="68"/>
      <c r="C1067" s="48" t="s">
        <v>38</v>
      </c>
      <c r="D1067" s="48" t="s">
        <v>33</v>
      </c>
      <c r="E1067" s="215" t="s">
        <v>436</v>
      </c>
      <c r="F1067" s="223" t="s">
        <v>172</v>
      </c>
      <c r="G1067" s="48" t="s">
        <v>91</v>
      </c>
      <c r="H1067" s="317">
        <f>'ПРИЛОЖЕНИЕ № 5 (расх)'!H1047</f>
        <v>10</v>
      </c>
    </row>
    <row r="1068" spans="1:8" ht="27" x14ac:dyDescent="0.25">
      <c r="A1068" s="464" t="s">
        <v>340</v>
      </c>
      <c r="B1068" s="68"/>
      <c r="C1068" s="47" t="s">
        <v>38</v>
      </c>
      <c r="D1068" s="47" t="s">
        <v>33</v>
      </c>
      <c r="E1068" s="213" t="s">
        <v>338</v>
      </c>
      <c r="F1068" s="305" t="s">
        <v>72</v>
      </c>
      <c r="G1068" s="47"/>
      <c r="H1068" s="315">
        <f>H1069</f>
        <v>30.346</v>
      </c>
    </row>
    <row r="1069" spans="1:8" ht="13.5" x14ac:dyDescent="0.2">
      <c r="A1069" s="169" t="s">
        <v>224</v>
      </c>
      <c r="B1069" s="68"/>
      <c r="C1069" s="47" t="s">
        <v>38</v>
      </c>
      <c r="D1069" s="47" t="s">
        <v>33</v>
      </c>
      <c r="E1069" s="213" t="s">
        <v>338</v>
      </c>
      <c r="F1069" s="305" t="s">
        <v>172</v>
      </c>
      <c r="G1069" s="47"/>
      <c r="H1069" s="315">
        <f>H1070</f>
        <v>30.346</v>
      </c>
    </row>
    <row r="1070" spans="1:8" ht="12.75" x14ac:dyDescent="0.2">
      <c r="A1070" s="444" t="s">
        <v>238</v>
      </c>
      <c r="B1070" s="68"/>
      <c r="C1070" s="48" t="s">
        <v>38</v>
      </c>
      <c r="D1070" s="48" t="s">
        <v>33</v>
      </c>
      <c r="E1070" s="215" t="s">
        <v>338</v>
      </c>
      <c r="F1070" s="223" t="s">
        <v>172</v>
      </c>
      <c r="G1070" s="48" t="s">
        <v>239</v>
      </c>
      <c r="H1070" s="317">
        <f>H1071</f>
        <v>30.346</v>
      </c>
    </row>
    <row r="1071" spans="1:8" ht="25.5" x14ac:dyDescent="0.2">
      <c r="A1071" s="170" t="s">
        <v>90</v>
      </c>
      <c r="B1071" s="68"/>
      <c r="C1071" s="48" t="s">
        <v>38</v>
      </c>
      <c r="D1071" s="48" t="s">
        <v>33</v>
      </c>
      <c r="E1071" s="215" t="s">
        <v>338</v>
      </c>
      <c r="F1071" s="223" t="s">
        <v>172</v>
      </c>
      <c r="G1071" s="48" t="s">
        <v>91</v>
      </c>
      <c r="H1071" s="317">
        <f>'ПРИЛОЖЕНИЕ № 5 (расх)'!H1052</f>
        <v>30.346</v>
      </c>
    </row>
    <row r="1072" spans="1:8" ht="13.5" x14ac:dyDescent="0.25">
      <c r="A1072" s="446" t="s">
        <v>442</v>
      </c>
      <c r="B1072" s="68"/>
      <c r="C1072" s="47" t="s">
        <v>38</v>
      </c>
      <c r="D1072" s="47" t="s">
        <v>33</v>
      </c>
      <c r="E1072" s="213" t="s">
        <v>440</v>
      </c>
      <c r="F1072" s="214" t="s">
        <v>72</v>
      </c>
      <c r="G1072" s="47"/>
      <c r="H1072" s="315">
        <f>H1073+H1077+H1080</f>
        <v>141.50299999999999</v>
      </c>
    </row>
    <row r="1073" spans="1:9" ht="13.5" x14ac:dyDescent="0.25">
      <c r="A1073" s="464" t="s">
        <v>443</v>
      </c>
      <c r="B1073" s="68"/>
      <c r="C1073" s="47" t="s">
        <v>38</v>
      </c>
      <c r="D1073" s="47" t="s">
        <v>33</v>
      </c>
      <c r="E1073" s="213" t="s">
        <v>441</v>
      </c>
      <c r="F1073" s="305" t="s">
        <v>72</v>
      </c>
      <c r="G1073" s="47"/>
      <c r="H1073" s="315">
        <f>H1074</f>
        <v>46.503</v>
      </c>
    </row>
    <row r="1074" spans="1:9" ht="13.5" x14ac:dyDescent="0.2">
      <c r="A1074" s="169" t="s">
        <v>224</v>
      </c>
      <c r="B1074" s="68"/>
      <c r="C1074" s="47" t="s">
        <v>38</v>
      </c>
      <c r="D1074" s="47" t="s">
        <v>33</v>
      </c>
      <c r="E1074" s="213" t="s">
        <v>441</v>
      </c>
      <c r="F1074" s="305" t="s">
        <v>172</v>
      </c>
      <c r="G1074" s="47"/>
      <c r="H1074" s="315">
        <f>H1075</f>
        <v>46.503</v>
      </c>
    </row>
    <row r="1075" spans="1:9" ht="12.75" x14ac:dyDescent="0.2">
      <c r="A1075" s="444" t="s">
        <v>238</v>
      </c>
      <c r="B1075" s="68"/>
      <c r="C1075" s="48" t="s">
        <v>38</v>
      </c>
      <c r="D1075" s="48" t="s">
        <v>33</v>
      </c>
      <c r="E1075" s="215" t="s">
        <v>441</v>
      </c>
      <c r="F1075" s="223" t="s">
        <v>172</v>
      </c>
      <c r="G1075" s="48" t="s">
        <v>239</v>
      </c>
      <c r="H1075" s="317">
        <f>H1076</f>
        <v>46.503</v>
      </c>
    </row>
    <row r="1076" spans="1:9" s="2" customFormat="1" ht="25.5" x14ac:dyDescent="0.2">
      <c r="A1076" s="179" t="s">
        <v>90</v>
      </c>
      <c r="B1076" s="68"/>
      <c r="C1076" s="48" t="s">
        <v>38</v>
      </c>
      <c r="D1076" s="48" t="s">
        <v>33</v>
      </c>
      <c r="E1076" s="215" t="s">
        <v>441</v>
      </c>
      <c r="F1076" s="223" t="s">
        <v>172</v>
      </c>
      <c r="G1076" s="48" t="s">
        <v>91</v>
      </c>
      <c r="H1076" s="317">
        <f>'ПРИЛОЖЕНИЕ № 5 (расх)'!H1057</f>
        <v>46.503</v>
      </c>
      <c r="I1076" s="112"/>
    </row>
    <row r="1077" spans="1:9" s="2" customFormat="1" ht="27" x14ac:dyDescent="0.2">
      <c r="A1077" s="169" t="s">
        <v>638</v>
      </c>
      <c r="B1077" s="68"/>
      <c r="C1077" s="47" t="s">
        <v>38</v>
      </c>
      <c r="D1077" s="47" t="s">
        <v>33</v>
      </c>
      <c r="E1077" s="213" t="s">
        <v>441</v>
      </c>
      <c r="F1077" s="305" t="s">
        <v>673</v>
      </c>
      <c r="G1077" s="214"/>
      <c r="H1077" s="315">
        <f>H1078</f>
        <v>90</v>
      </c>
      <c r="I1077" s="112"/>
    </row>
    <row r="1078" spans="1:9" s="2" customFormat="1" ht="12.75" x14ac:dyDescent="0.2">
      <c r="A1078" s="458" t="s">
        <v>238</v>
      </c>
      <c r="B1078" s="68"/>
      <c r="C1078" s="48" t="s">
        <v>38</v>
      </c>
      <c r="D1078" s="48" t="s">
        <v>33</v>
      </c>
      <c r="E1078" s="215" t="s">
        <v>441</v>
      </c>
      <c r="F1078" s="223" t="s">
        <v>673</v>
      </c>
      <c r="G1078" s="216" t="s">
        <v>239</v>
      </c>
      <c r="H1078" s="317">
        <f>H1079</f>
        <v>90</v>
      </c>
      <c r="I1078" s="112"/>
    </row>
    <row r="1079" spans="1:9" s="2" customFormat="1" ht="25.5" x14ac:dyDescent="0.2">
      <c r="A1079" s="170" t="s">
        <v>90</v>
      </c>
      <c r="B1079" s="68"/>
      <c r="C1079" s="48" t="s">
        <v>38</v>
      </c>
      <c r="D1079" s="48" t="s">
        <v>33</v>
      </c>
      <c r="E1079" s="215" t="s">
        <v>441</v>
      </c>
      <c r="F1079" s="223" t="s">
        <v>673</v>
      </c>
      <c r="G1079" s="216" t="s">
        <v>91</v>
      </c>
      <c r="H1079" s="317">
        <f>'ПРИЛОЖЕНИЕ № 5 (расх)'!H1060</f>
        <v>90</v>
      </c>
      <c r="I1079" s="112"/>
    </row>
    <row r="1080" spans="1:9" s="2" customFormat="1" ht="40.5" x14ac:dyDescent="0.2">
      <c r="A1080" s="169" t="s">
        <v>726</v>
      </c>
      <c r="B1080" s="68"/>
      <c r="C1080" s="47" t="s">
        <v>38</v>
      </c>
      <c r="D1080" s="47" t="s">
        <v>33</v>
      </c>
      <c r="E1080" s="213" t="s">
        <v>441</v>
      </c>
      <c r="F1080" s="305" t="s">
        <v>674</v>
      </c>
      <c r="G1080" s="214"/>
      <c r="H1080" s="315">
        <f>H1081</f>
        <v>5</v>
      </c>
      <c r="I1080" s="112"/>
    </row>
    <row r="1081" spans="1:9" s="2" customFormat="1" ht="12.75" x14ac:dyDescent="0.2">
      <c r="A1081" s="458" t="s">
        <v>238</v>
      </c>
      <c r="B1081" s="68"/>
      <c r="C1081" s="48" t="s">
        <v>38</v>
      </c>
      <c r="D1081" s="48" t="s">
        <v>33</v>
      </c>
      <c r="E1081" s="215" t="s">
        <v>441</v>
      </c>
      <c r="F1081" s="223" t="s">
        <v>674</v>
      </c>
      <c r="G1081" s="216" t="s">
        <v>239</v>
      </c>
      <c r="H1081" s="317">
        <f>H1082</f>
        <v>5</v>
      </c>
      <c r="I1081" s="112"/>
    </row>
    <row r="1082" spans="1:9" s="2" customFormat="1" ht="25.5" x14ac:dyDescent="0.2">
      <c r="A1082" s="170" t="s">
        <v>90</v>
      </c>
      <c r="B1082" s="68"/>
      <c r="C1082" s="48" t="s">
        <v>38</v>
      </c>
      <c r="D1082" s="48" t="s">
        <v>33</v>
      </c>
      <c r="E1082" s="215" t="s">
        <v>441</v>
      </c>
      <c r="F1082" s="223" t="s">
        <v>674</v>
      </c>
      <c r="G1082" s="216" t="s">
        <v>91</v>
      </c>
      <c r="H1082" s="317">
        <f>'ПРИЛОЖЕНИЕ № 5 (расх)'!H1063</f>
        <v>5</v>
      </c>
      <c r="I1082" s="112"/>
    </row>
    <row r="1083" spans="1:9" ht="27" x14ac:dyDescent="0.2">
      <c r="A1083" s="155" t="s">
        <v>167</v>
      </c>
      <c r="C1083" s="47" t="s">
        <v>38</v>
      </c>
      <c r="D1083" s="47" t="s">
        <v>33</v>
      </c>
      <c r="E1083" s="213" t="s">
        <v>146</v>
      </c>
      <c r="F1083" s="214" t="s">
        <v>72</v>
      </c>
      <c r="G1083" s="214"/>
      <c r="H1083" s="315">
        <f>H1084+H1127</f>
        <v>27087.829000000002</v>
      </c>
    </row>
    <row r="1084" spans="1:9" ht="12.75" x14ac:dyDescent="0.2">
      <c r="A1084" s="194" t="s">
        <v>341</v>
      </c>
      <c r="C1084" s="89" t="s">
        <v>38</v>
      </c>
      <c r="D1084" s="89" t="s">
        <v>33</v>
      </c>
      <c r="E1084" s="212" t="s">
        <v>343</v>
      </c>
      <c r="F1084" s="92" t="s">
        <v>72</v>
      </c>
      <c r="G1084" s="92"/>
      <c r="H1084" s="316">
        <f>H1085+H1106</f>
        <v>26198.831000000002</v>
      </c>
    </row>
    <row r="1085" spans="1:9" ht="12.75" x14ac:dyDescent="0.2">
      <c r="A1085" s="297" t="s">
        <v>117</v>
      </c>
      <c r="C1085" s="89" t="s">
        <v>38</v>
      </c>
      <c r="D1085" s="89" t="s">
        <v>33</v>
      </c>
      <c r="E1085" s="208" t="s">
        <v>342</v>
      </c>
      <c r="F1085" s="209" t="s">
        <v>72</v>
      </c>
      <c r="G1085" s="92"/>
      <c r="H1085" s="316">
        <f>H1086+H1096+H1099+H1093</f>
        <v>14844.710000000003</v>
      </c>
    </row>
    <row r="1086" spans="1:9" ht="13.5" x14ac:dyDescent="0.2">
      <c r="A1086" s="169" t="s">
        <v>224</v>
      </c>
      <c r="C1086" s="89" t="s">
        <v>38</v>
      </c>
      <c r="D1086" s="89" t="s">
        <v>33</v>
      </c>
      <c r="E1086" s="208" t="s">
        <v>342</v>
      </c>
      <c r="F1086" s="209" t="s">
        <v>172</v>
      </c>
      <c r="G1086" s="89"/>
      <c r="H1086" s="316">
        <f>H1087+H1089+H1091</f>
        <v>12872.28</v>
      </c>
    </row>
    <row r="1087" spans="1:9" ht="38.25" x14ac:dyDescent="0.2">
      <c r="A1087" s="411" t="s">
        <v>240</v>
      </c>
      <c r="C1087" s="48" t="s">
        <v>38</v>
      </c>
      <c r="D1087" s="48" t="s">
        <v>33</v>
      </c>
      <c r="E1087" s="218" t="s">
        <v>342</v>
      </c>
      <c r="F1087" s="220" t="s">
        <v>172</v>
      </c>
      <c r="G1087" s="36" t="s">
        <v>241</v>
      </c>
      <c r="H1087" s="317">
        <f>H1088</f>
        <v>12133.18</v>
      </c>
    </row>
    <row r="1088" spans="1:9" ht="12.75" x14ac:dyDescent="0.2">
      <c r="A1088" s="179" t="s">
        <v>112</v>
      </c>
      <c r="C1088" s="48" t="s">
        <v>38</v>
      </c>
      <c r="D1088" s="48" t="s">
        <v>33</v>
      </c>
      <c r="E1088" s="218" t="s">
        <v>342</v>
      </c>
      <c r="F1088" s="220" t="s">
        <v>172</v>
      </c>
      <c r="G1088" s="48" t="s">
        <v>113</v>
      </c>
      <c r="H1088" s="317">
        <f>'ПРИЛОЖЕНИЕ № 5 (расх)'!H1069</f>
        <v>12133.18</v>
      </c>
    </row>
    <row r="1089" spans="1:8" ht="12.75" x14ac:dyDescent="0.2">
      <c r="A1089" s="441" t="s">
        <v>238</v>
      </c>
      <c r="C1089" s="48" t="s">
        <v>38</v>
      </c>
      <c r="D1089" s="48" t="s">
        <v>33</v>
      </c>
      <c r="E1089" s="218" t="s">
        <v>342</v>
      </c>
      <c r="F1089" s="220" t="s">
        <v>172</v>
      </c>
      <c r="G1089" s="48" t="s">
        <v>239</v>
      </c>
      <c r="H1089" s="317">
        <f>H1090</f>
        <v>730.1</v>
      </c>
    </row>
    <row r="1090" spans="1:8" ht="25.5" x14ac:dyDescent="0.2">
      <c r="A1090" s="170" t="s">
        <v>90</v>
      </c>
      <c r="C1090" s="48" t="s">
        <v>38</v>
      </c>
      <c r="D1090" s="48" t="s">
        <v>33</v>
      </c>
      <c r="E1090" s="218" t="s">
        <v>342</v>
      </c>
      <c r="F1090" s="220" t="s">
        <v>172</v>
      </c>
      <c r="G1090" s="48" t="s">
        <v>91</v>
      </c>
      <c r="H1090" s="317">
        <f>'ПРИЛОЖЕНИЕ № 5 (расх)'!H1071</f>
        <v>730.1</v>
      </c>
    </row>
    <row r="1091" spans="1:8" ht="12.75" x14ac:dyDescent="0.2">
      <c r="A1091" s="419" t="s">
        <v>242</v>
      </c>
      <c r="C1091" s="48" t="s">
        <v>38</v>
      </c>
      <c r="D1091" s="48" t="s">
        <v>33</v>
      </c>
      <c r="E1091" s="218" t="s">
        <v>342</v>
      </c>
      <c r="F1091" s="220" t="s">
        <v>172</v>
      </c>
      <c r="G1091" s="48" t="s">
        <v>243</v>
      </c>
      <c r="H1091" s="317">
        <f>H1092</f>
        <v>9</v>
      </c>
    </row>
    <row r="1092" spans="1:8" ht="12.75" x14ac:dyDescent="0.2">
      <c r="A1092" s="170" t="s">
        <v>62</v>
      </c>
      <c r="C1092" s="48" t="s">
        <v>38</v>
      </c>
      <c r="D1092" s="48" t="s">
        <v>33</v>
      </c>
      <c r="E1092" s="218" t="s">
        <v>342</v>
      </c>
      <c r="F1092" s="220" t="s">
        <v>172</v>
      </c>
      <c r="G1092" s="48" t="s">
        <v>63</v>
      </c>
      <c r="H1092" s="317">
        <f>'ПРИЛОЖЕНИЕ № 5 (расх)'!H1073</f>
        <v>9</v>
      </c>
    </row>
    <row r="1093" spans="1:8" ht="13.5" x14ac:dyDescent="0.2">
      <c r="A1093" s="169" t="s">
        <v>405</v>
      </c>
      <c r="C1093" s="27" t="s">
        <v>38</v>
      </c>
      <c r="D1093" s="27" t="s">
        <v>33</v>
      </c>
      <c r="E1093" s="210" t="s">
        <v>342</v>
      </c>
      <c r="F1093" s="214" t="s">
        <v>404</v>
      </c>
      <c r="G1093" s="214"/>
      <c r="H1093" s="315">
        <f>H1094</f>
        <v>141.03</v>
      </c>
    </row>
    <row r="1094" spans="1:8" ht="38.25" x14ac:dyDescent="0.2">
      <c r="A1094" s="411" t="s">
        <v>240</v>
      </c>
      <c r="C1094" s="28" t="s">
        <v>38</v>
      </c>
      <c r="D1094" s="28" t="s">
        <v>33</v>
      </c>
      <c r="E1094" s="218" t="s">
        <v>342</v>
      </c>
      <c r="F1094" s="216" t="s">
        <v>404</v>
      </c>
      <c r="G1094" s="216" t="s">
        <v>241</v>
      </c>
      <c r="H1094" s="317">
        <f>H1095</f>
        <v>141.03</v>
      </c>
    </row>
    <row r="1095" spans="1:8" ht="12.75" x14ac:dyDescent="0.2">
      <c r="A1095" s="170" t="s">
        <v>88</v>
      </c>
      <c r="C1095" s="28" t="s">
        <v>38</v>
      </c>
      <c r="D1095" s="28" t="s">
        <v>33</v>
      </c>
      <c r="E1095" s="218" t="s">
        <v>342</v>
      </c>
      <c r="F1095" s="216" t="s">
        <v>404</v>
      </c>
      <c r="G1095" s="216" t="s">
        <v>113</v>
      </c>
      <c r="H1095" s="317">
        <f>'ПРИЛОЖЕНИЕ № 5 (расх)'!H1076</f>
        <v>141.03</v>
      </c>
    </row>
    <row r="1096" spans="1:8" ht="13.5" x14ac:dyDescent="0.2">
      <c r="A1096" s="169" t="s">
        <v>231</v>
      </c>
      <c r="C1096" s="47" t="s">
        <v>38</v>
      </c>
      <c r="D1096" s="47" t="s">
        <v>33</v>
      </c>
      <c r="E1096" s="208" t="s">
        <v>342</v>
      </c>
      <c r="F1096" s="211" t="s">
        <v>168</v>
      </c>
      <c r="G1096" s="48"/>
      <c r="H1096" s="315">
        <f>H1097</f>
        <v>1173.2</v>
      </c>
    </row>
    <row r="1097" spans="1:8" ht="12.75" x14ac:dyDescent="0.2">
      <c r="A1097" s="444" t="s">
        <v>238</v>
      </c>
      <c r="C1097" s="48" t="s">
        <v>38</v>
      </c>
      <c r="D1097" s="48" t="s">
        <v>33</v>
      </c>
      <c r="E1097" s="218" t="s">
        <v>342</v>
      </c>
      <c r="F1097" s="216" t="s">
        <v>168</v>
      </c>
      <c r="G1097" s="48" t="s">
        <v>239</v>
      </c>
      <c r="H1097" s="317">
        <f>H1098</f>
        <v>1173.2</v>
      </c>
    </row>
    <row r="1098" spans="1:8" ht="25.5" x14ac:dyDescent="0.2">
      <c r="A1098" s="170" t="s">
        <v>90</v>
      </c>
      <c r="C1098" s="48" t="s">
        <v>38</v>
      </c>
      <c r="D1098" s="48" t="s">
        <v>33</v>
      </c>
      <c r="E1098" s="218" t="s">
        <v>342</v>
      </c>
      <c r="F1098" s="216" t="s">
        <v>168</v>
      </c>
      <c r="G1098" s="48" t="s">
        <v>91</v>
      </c>
      <c r="H1098" s="317">
        <f>'ПРИЛОЖЕНИЕ № 5 (расх)'!H1079</f>
        <v>1173.2</v>
      </c>
    </row>
    <row r="1099" spans="1:8" ht="27" x14ac:dyDescent="0.2">
      <c r="A1099" s="189" t="s">
        <v>383</v>
      </c>
      <c r="C1099" s="47" t="s">
        <v>38</v>
      </c>
      <c r="D1099" s="47" t="s">
        <v>33</v>
      </c>
      <c r="E1099" s="208" t="s">
        <v>342</v>
      </c>
      <c r="F1099" s="214" t="s">
        <v>72</v>
      </c>
      <c r="G1099" s="47"/>
      <c r="H1099" s="315">
        <f>H1100+H1103</f>
        <v>658.2</v>
      </c>
    </row>
    <row r="1100" spans="1:8" ht="27" x14ac:dyDescent="0.2">
      <c r="A1100" s="189" t="s">
        <v>519</v>
      </c>
      <c r="C1100" s="47" t="s">
        <v>38</v>
      </c>
      <c r="D1100" s="47" t="s">
        <v>33</v>
      </c>
      <c r="E1100" s="208" t="s">
        <v>342</v>
      </c>
      <c r="F1100" s="214" t="s">
        <v>661</v>
      </c>
      <c r="G1100" s="47"/>
      <c r="H1100" s="315">
        <f>H1101</f>
        <v>595.20000000000005</v>
      </c>
    </row>
    <row r="1101" spans="1:8" ht="38.25" x14ac:dyDescent="0.2">
      <c r="A1101" s="411" t="s">
        <v>240</v>
      </c>
      <c r="C1101" s="48" t="s">
        <v>38</v>
      </c>
      <c r="D1101" s="48" t="s">
        <v>33</v>
      </c>
      <c r="E1101" s="218" t="s">
        <v>342</v>
      </c>
      <c r="F1101" s="216" t="s">
        <v>661</v>
      </c>
      <c r="G1101" s="48" t="s">
        <v>241</v>
      </c>
      <c r="H1101" s="317">
        <f>H1102</f>
        <v>595.20000000000005</v>
      </c>
    </row>
    <row r="1102" spans="1:8" ht="12.75" x14ac:dyDescent="0.2">
      <c r="A1102" s="179" t="s">
        <v>112</v>
      </c>
      <c r="C1102" s="48" t="s">
        <v>38</v>
      </c>
      <c r="D1102" s="48" t="s">
        <v>33</v>
      </c>
      <c r="E1102" s="218" t="s">
        <v>342</v>
      </c>
      <c r="F1102" s="216" t="s">
        <v>661</v>
      </c>
      <c r="G1102" s="48" t="s">
        <v>113</v>
      </c>
      <c r="H1102" s="317">
        <f>'ПРИЛОЖЕНИЕ № 5 (расх)'!H1083</f>
        <v>595.20000000000005</v>
      </c>
    </row>
    <row r="1103" spans="1:8" ht="27" x14ac:dyDescent="0.2">
      <c r="A1103" s="189" t="s">
        <v>612</v>
      </c>
      <c r="C1103" s="47" t="s">
        <v>38</v>
      </c>
      <c r="D1103" s="47" t="s">
        <v>33</v>
      </c>
      <c r="E1103" s="208" t="s">
        <v>342</v>
      </c>
      <c r="F1103" s="214" t="s">
        <v>105</v>
      </c>
      <c r="G1103" s="47"/>
      <c r="H1103" s="315">
        <f>H1104</f>
        <v>63</v>
      </c>
    </row>
    <row r="1104" spans="1:8" ht="38.25" x14ac:dyDescent="0.2">
      <c r="A1104" s="411" t="s">
        <v>240</v>
      </c>
      <c r="C1104" s="48" t="s">
        <v>38</v>
      </c>
      <c r="D1104" s="48" t="s">
        <v>33</v>
      </c>
      <c r="E1104" s="218" t="s">
        <v>342</v>
      </c>
      <c r="F1104" s="216" t="s">
        <v>105</v>
      </c>
      <c r="G1104" s="48" t="s">
        <v>241</v>
      </c>
      <c r="H1104" s="317">
        <f>H1105</f>
        <v>63</v>
      </c>
    </row>
    <row r="1105" spans="1:8" ht="12.75" x14ac:dyDescent="0.2">
      <c r="A1105" s="179" t="s">
        <v>112</v>
      </c>
      <c r="C1105" s="48" t="s">
        <v>38</v>
      </c>
      <c r="D1105" s="48" t="s">
        <v>33</v>
      </c>
      <c r="E1105" s="218" t="s">
        <v>342</v>
      </c>
      <c r="F1105" s="216" t="s">
        <v>105</v>
      </c>
      <c r="G1105" s="48" t="s">
        <v>113</v>
      </c>
      <c r="H1105" s="317">
        <f>'ПРИЛОЖЕНИЕ № 5 (расх)'!H1086</f>
        <v>63</v>
      </c>
    </row>
    <row r="1106" spans="1:8" ht="12.75" x14ac:dyDescent="0.2">
      <c r="A1106" s="194" t="s">
        <v>120</v>
      </c>
      <c r="C1106" s="105" t="s">
        <v>38</v>
      </c>
      <c r="D1106" s="105" t="s">
        <v>33</v>
      </c>
      <c r="E1106" s="208" t="s">
        <v>344</v>
      </c>
      <c r="F1106" s="209" t="s">
        <v>72</v>
      </c>
      <c r="G1106" s="105"/>
      <c r="H1106" s="316">
        <f>H1107+H1117+H1120+H1114</f>
        <v>11354.120999999999</v>
      </c>
    </row>
    <row r="1107" spans="1:8" ht="13.5" x14ac:dyDescent="0.2">
      <c r="A1107" s="169" t="s">
        <v>224</v>
      </c>
      <c r="C1107" s="47" t="s">
        <v>38</v>
      </c>
      <c r="D1107" s="47" t="s">
        <v>33</v>
      </c>
      <c r="E1107" s="210" t="s">
        <v>344</v>
      </c>
      <c r="F1107" s="214" t="s">
        <v>172</v>
      </c>
      <c r="G1107" s="47"/>
      <c r="H1107" s="315">
        <f>H1108+H1110+H1112</f>
        <v>8526.3809999999994</v>
      </c>
    </row>
    <row r="1108" spans="1:8" ht="38.25" x14ac:dyDescent="0.2">
      <c r="A1108" s="411" t="s">
        <v>240</v>
      </c>
      <c r="C1108" s="48" t="s">
        <v>38</v>
      </c>
      <c r="D1108" s="48" t="s">
        <v>33</v>
      </c>
      <c r="E1108" s="215" t="s">
        <v>344</v>
      </c>
      <c r="F1108" s="216" t="s">
        <v>172</v>
      </c>
      <c r="G1108" s="48" t="s">
        <v>241</v>
      </c>
      <c r="H1108" s="317">
        <f>H1109</f>
        <v>7468.94</v>
      </c>
    </row>
    <row r="1109" spans="1:8" ht="12.75" x14ac:dyDescent="0.2">
      <c r="A1109" s="179" t="s">
        <v>112</v>
      </c>
      <c r="C1109" s="48" t="s">
        <v>38</v>
      </c>
      <c r="D1109" s="48" t="s">
        <v>33</v>
      </c>
      <c r="E1109" s="215" t="s">
        <v>344</v>
      </c>
      <c r="F1109" s="216" t="s">
        <v>172</v>
      </c>
      <c r="G1109" s="48" t="s">
        <v>113</v>
      </c>
      <c r="H1109" s="317">
        <f>'ПРИЛОЖЕНИЕ № 5 (расх)'!H1090</f>
        <v>7468.94</v>
      </c>
    </row>
    <row r="1110" spans="1:8" ht="12.75" x14ac:dyDescent="0.2">
      <c r="A1110" s="441" t="s">
        <v>238</v>
      </c>
      <c r="C1110" s="48" t="s">
        <v>38</v>
      </c>
      <c r="D1110" s="48" t="s">
        <v>33</v>
      </c>
      <c r="E1110" s="218" t="s">
        <v>344</v>
      </c>
      <c r="F1110" s="216" t="s">
        <v>172</v>
      </c>
      <c r="G1110" s="48" t="s">
        <v>239</v>
      </c>
      <c r="H1110" s="317">
        <f>H1111</f>
        <v>1022.441</v>
      </c>
    </row>
    <row r="1111" spans="1:8" ht="25.5" x14ac:dyDescent="0.2">
      <c r="A1111" s="170" t="s">
        <v>90</v>
      </c>
      <c r="C1111" s="48" t="s">
        <v>38</v>
      </c>
      <c r="D1111" s="48" t="s">
        <v>33</v>
      </c>
      <c r="E1111" s="215" t="s">
        <v>344</v>
      </c>
      <c r="F1111" s="216" t="s">
        <v>172</v>
      </c>
      <c r="G1111" s="48" t="s">
        <v>91</v>
      </c>
      <c r="H1111" s="317">
        <f>'ПРИЛОЖЕНИЕ № 5 (расх)'!H1092</f>
        <v>1022.441</v>
      </c>
    </row>
    <row r="1112" spans="1:8" ht="12.75" x14ac:dyDescent="0.2">
      <c r="A1112" s="413" t="s">
        <v>242</v>
      </c>
      <c r="C1112" s="48" t="s">
        <v>38</v>
      </c>
      <c r="D1112" s="48" t="s">
        <v>33</v>
      </c>
      <c r="E1112" s="215" t="s">
        <v>344</v>
      </c>
      <c r="F1112" s="216" t="s">
        <v>172</v>
      </c>
      <c r="G1112" s="48" t="s">
        <v>243</v>
      </c>
      <c r="H1112" s="317">
        <f>H1113</f>
        <v>35</v>
      </c>
    </row>
    <row r="1113" spans="1:8" ht="12.75" x14ac:dyDescent="0.2">
      <c r="A1113" s="170" t="s">
        <v>62</v>
      </c>
      <c r="C1113" s="48" t="s">
        <v>38</v>
      </c>
      <c r="D1113" s="48" t="s">
        <v>33</v>
      </c>
      <c r="E1113" s="215" t="s">
        <v>344</v>
      </c>
      <c r="F1113" s="216" t="s">
        <v>172</v>
      </c>
      <c r="G1113" s="48" t="s">
        <v>63</v>
      </c>
      <c r="H1113" s="317">
        <f>'ПРИЛОЖЕНИЕ № 5 (расх)'!H1094</f>
        <v>35</v>
      </c>
    </row>
    <row r="1114" spans="1:8" ht="13.5" x14ac:dyDescent="0.2">
      <c r="A1114" s="169" t="s">
        <v>405</v>
      </c>
      <c r="C1114" s="27" t="s">
        <v>38</v>
      </c>
      <c r="D1114" s="27" t="s">
        <v>33</v>
      </c>
      <c r="E1114" s="210" t="s">
        <v>344</v>
      </c>
      <c r="F1114" s="214" t="s">
        <v>404</v>
      </c>
      <c r="G1114" s="214"/>
      <c r="H1114" s="315">
        <f>H1115</f>
        <v>0</v>
      </c>
    </row>
    <row r="1115" spans="1:8" ht="38.25" x14ac:dyDescent="0.2">
      <c r="A1115" s="411" t="s">
        <v>240</v>
      </c>
      <c r="C1115" s="28" t="s">
        <v>38</v>
      </c>
      <c r="D1115" s="28" t="s">
        <v>33</v>
      </c>
      <c r="E1115" s="218" t="s">
        <v>344</v>
      </c>
      <c r="F1115" s="216" t="s">
        <v>404</v>
      </c>
      <c r="G1115" s="216" t="s">
        <v>241</v>
      </c>
      <c r="H1115" s="317">
        <f>H1116</f>
        <v>0</v>
      </c>
    </row>
    <row r="1116" spans="1:8" ht="12.75" x14ac:dyDescent="0.2">
      <c r="A1116" s="170" t="s">
        <v>88</v>
      </c>
      <c r="C1116" s="28" t="s">
        <v>38</v>
      </c>
      <c r="D1116" s="28" t="s">
        <v>33</v>
      </c>
      <c r="E1116" s="218" t="s">
        <v>344</v>
      </c>
      <c r="F1116" s="216" t="s">
        <v>404</v>
      </c>
      <c r="G1116" s="216" t="s">
        <v>113</v>
      </c>
      <c r="H1116" s="317">
        <f>'ПРИЛОЖЕНИЕ № 5 (расх)'!H1097</f>
        <v>0</v>
      </c>
    </row>
    <row r="1117" spans="1:8" ht="13.5" x14ac:dyDescent="0.2">
      <c r="A1117" s="169" t="s">
        <v>231</v>
      </c>
      <c r="C1117" s="47" t="s">
        <v>38</v>
      </c>
      <c r="D1117" s="47" t="s">
        <v>33</v>
      </c>
      <c r="E1117" s="210" t="s">
        <v>344</v>
      </c>
      <c r="F1117" s="211" t="s">
        <v>168</v>
      </c>
      <c r="G1117" s="48"/>
      <c r="H1117" s="315">
        <f>H1119</f>
        <v>2526.34</v>
      </c>
    </row>
    <row r="1118" spans="1:8" ht="12.75" x14ac:dyDescent="0.2">
      <c r="A1118" s="441" t="s">
        <v>238</v>
      </c>
      <c r="C1118" s="48" t="s">
        <v>38</v>
      </c>
      <c r="D1118" s="48" t="s">
        <v>33</v>
      </c>
      <c r="E1118" s="215" t="s">
        <v>344</v>
      </c>
      <c r="F1118" s="216" t="s">
        <v>168</v>
      </c>
      <c r="G1118" s="48" t="s">
        <v>239</v>
      </c>
      <c r="H1118" s="317">
        <f>H1119</f>
        <v>2526.34</v>
      </c>
    </row>
    <row r="1119" spans="1:8" ht="25.5" x14ac:dyDescent="0.2">
      <c r="A1119" s="168" t="s">
        <v>90</v>
      </c>
      <c r="C1119" s="48" t="s">
        <v>38</v>
      </c>
      <c r="D1119" s="48" t="s">
        <v>33</v>
      </c>
      <c r="E1119" s="215" t="s">
        <v>344</v>
      </c>
      <c r="F1119" s="216" t="s">
        <v>168</v>
      </c>
      <c r="G1119" s="48" t="s">
        <v>91</v>
      </c>
      <c r="H1119" s="317">
        <f>'ПРИЛОЖЕНИЕ № 5 (расх)'!H1100</f>
        <v>2526.34</v>
      </c>
    </row>
    <row r="1120" spans="1:8" ht="27" x14ac:dyDescent="0.2">
      <c r="A1120" s="189" t="s">
        <v>518</v>
      </c>
      <c r="C1120" s="47" t="s">
        <v>38</v>
      </c>
      <c r="D1120" s="47" t="s">
        <v>33</v>
      </c>
      <c r="E1120" s="210" t="s">
        <v>344</v>
      </c>
      <c r="F1120" s="214" t="s">
        <v>72</v>
      </c>
      <c r="G1120" s="47"/>
      <c r="H1120" s="315">
        <f>H1124+H1121</f>
        <v>301.39999999999998</v>
      </c>
    </row>
    <row r="1121" spans="1:8" ht="27" x14ac:dyDescent="0.2">
      <c r="A1121" s="189" t="s">
        <v>518</v>
      </c>
      <c r="C1121" s="47" t="s">
        <v>38</v>
      </c>
      <c r="D1121" s="47" t="s">
        <v>33</v>
      </c>
      <c r="E1121" s="210" t="s">
        <v>344</v>
      </c>
      <c r="F1121" s="214" t="s">
        <v>661</v>
      </c>
      <c r="G1121" s="47"/>
      <c r="H1121" s="315">
        <f>H1122</f>
        <v>278.39999999999998</v>
      </c>
    </row>
    <row r="1122" spans="1:8" ht="38.25" x14ac:dyDescent="0.2">
      <c r="A1122" s="411" t="s">
        <v>240</v>
      </c>
      <c r="C1122" s="48" t="s">
        <v>38</v>
      </c>
      <c r="D1122" s="48" t="s">
        <v>33</v>
      </c>
      <c r="E1122" s="215" t="s">
        <v>344</v>
      </c>
      <c r="F1122" s="216" t="s">
        <v>661</v>
      </c>
      <c r="G1122" s="48" t="s">
        <v>241</v>
      </c>
      <c r="H1122" s="317">
        <f>H1123</f>
        <v>278.39999999999998</v>
      </c>
    </row>
    <row r="1123" spans="1:8" ht="12.75" x14ac:dyDescent="0.2">
      <c r="A1123" s="179" t="s">
        <v>112</v>
      </c>
      <c r="C1123" s="48" t="s">
        <v>38</v>
      </c>
      <c r="D1123" s="48" t="s">
        <v>33</v>
      </c>
      <c r="E1123" s="215" t="s">
        <v>344</v>
      </c>
      <c r="F1123" s="216" t="s">
        <v>661</v>
      </c>
      <c r="G1123" s="48" t="s">
        <v>113</v>
      </c>
      <c r="H1123" s="317">
        <f>'ПРИЛОЖЕНИЕ № 5 (расх)'!H1104</f>
        <v>278.39999999999998</v>
      </c>
    </row>
    <row r="1124" spans="1:8" ht="27" x14ac:dyDescent="0.2">
      <c r="A1124" s="189" t="s">
        <v>612</v>
      </c>
      <c r="C1124" s="47" t="s">
        <v>38</v>
      </c>
      <c r="D1124" s="47" t="s">
        <v>33</v>
      </c>
      <c r="E1124" s="210" t="s">
        <v>344</v>
      </c>
      <c r="F1124" s="214" t="s">
        <v>105</v>
      </c>
      <c r="G1124" s="47"/>
      <c r="H1124" s="315">
        <f>H1125</f>
        <v>23</v>
      </c>
    </row>
    <row r="1125" spans="1:8" ht="38.25" x14ac:dyDescent="0.2">
      <c r="A1125" s="411" t="s">
        <v>240</v>
      </c>
      <c r="C1125" s="48" t="s">
        <v>38</v>
      </c>
      <c r="D1125" s="48" t="s">
        <v>33</v>
      </c>
      <c r="E1125" s="215" t="s">
        <v>344</v>
      </c>
      <c r="F1125" s="216" t="s">
        <v>105</v>
      </c>
      <c r="G1125" s="48" t="s">
        <v>241</v>
      </c>
      <c r="H1125" s="317">
        <f>H1126</f>
        <v>23</v>
      </c>
    </row>
    <row r="1126" spans="1:8" ht="12.75" x14ac:dyDescent="0.2">
      <c r="A1126" s="179" t="s">
        <v>112</v>
      </c>
      <c r="C1126" s="48" t="s">
        <v>38</v>
      </c>
      <c r="D1126" s="48" t="s">
        <v>33</v>
      </c>
      <c r="E1126" s="215" t="s">
        <v>344</v>
      </c>
      <c r="F1126" s="216" t="s">
        <v>105</v>
      </c>
      <c r="G1126" s="48" t="s">
        <v>113</v>
      </c>
      <c r="H1126" s="317">
        <f>'ПРИЛОЖЕНИЕ № 5 (расх)'!H1107</f>
        <v>23</v>
      </c>
    </row>
    <row r="1127" spans="1:8" ht="12.75" x14ac:dyDescent="0.2">
      <c r="A1127" s="194" t="s">
        <v>571</v>
      </c>
      <c r="C1127" s="105" t="s">
        <v>38</v>
      </c>
      <c r="D1127" s="105" t="s">
        <v>33</v>
      </c>
      <c r="E1127" s="208" t="s">
        <v>317</v>
      </c>
      <c r="F1127" s="209" t="s">
        <v>72</v>
      </c>
      <c r="G1127" s="48"/>
      <c r="H1127" s="316">
        <f>H1128+H1131+H1136</f>
        <v>888.99800000000005</v>
      </c>
    </row>
    <row r="1128" spans="1:8" ht="13.5" x14ac:dyDescent="0.2">
      <c r="A1128" s="169" t="s">
        <v>224</v>
      </c>
      <c r="B1128" s="68"/>
      <c r="C1128" s="47" t="s">
        <v>38</v>
      </c>
      <c r="D1128" s="47" t="s">
        <v>33</v>
      </c>
      <c r="E1128" s="213" t="s">
        <v>445</v>
      </c>
      <c r="F1128" s="214" t="s">
        <v>172</v>
      </c>
      <c r="G1128" s="47"/>
      <c r="H1128" s="315">
        <f>H1129</f>
        <v>14</v>
      </c>
    </row>
    <row r="1129" spans="1:8" ht="12.75" x14ac:dyDescent="0.2">
      <c r="A1129" s="444" t="s">
        <v>238</v>
      </c>
      <c r="B1129" s="68"/>
      <c r="C1129" s="48" t="s">
        <v>38</v>
      </c>
      <c r="D1129" s="48" t="s">
        <v>33</v>
      </c>
      <c r="E1129" s="215" t="s">
        <v>445</v>
      </c>
      <c r="F1129" s="216" t="s">
        <v>172</v>
      </c>
      <c r="G1129" s="48" t="s">
        <v>239</v>
      </c>
      <c r="H1129" s="317">
        <f>H1130</f>
        <v>14</v>
      </c>
    </row>
    <row r="1130" spans="1:8" ht="25.5" x14ac:dyDescent="0.2">
      <c r="A1130" s="170" t="s">
        <v>90</v>
      </c>
      <c r="B1130" s="68"/>
      <c r="C1130" s="48" t="s">
        <v>38</v>
      </c>
      <c r="D1130" s="48" t="s">
        <v>33</v>
      </c>
      <c r="E1130" s="215" t="s">
        <v>445</v>
      </c>
      <c r="F1130" s="216" t="s">
        <v>172</v>
      </c>
      <c r="G1130" s="48" t="s">
        <v>91</v>
      </c>
      <c r="H1130" s="317">
        <f>'ПРИЛОЖЕНИЕ № 5 (расх)'!H1111</f>
        <v>14</v>
      </c>
    </row>
    <row r="1131" spans="1:8" ht="13.5" x14ac:dyDescent="0.2">
      <c r="A1131" s="169" t="s">
        <v>224</v>
      </c>
      <c r="B1131" s="68"/>
      <c r="C1131" s="47" t="s">
        <v>38</v>
      </c>
      <c r="D1131" s="47" t="s">
        <v>33</v>
      </c>
      <c r="E1131" s="210" t="s">
        <v>345</v>
      </c>
      <c r="F1131" s="214" t="s">
        <v>172</v>
      </c>
      <c r="G1131" s="47"/>
      <c r="H1131" s="315">
        <f>H1134+H1132</f>
        <v>749.99800000000005</v>
      </c>
    </row>
    <row r="1132" spans="1:8" ht="38.25" x14ac:dyDescent="0.2">
      <c r="A1132" s="475" t="s">
        <v>240</v>
      </c>
      <c r="B1132" s="68"/>
      <c r="C1132" s="48" t="s">
        <v>38</v>
      </c>
      <c r="D1132" s="48" t="s">
        <v>33</v>
      </c>
      <c r="E1132" s="215" t="s">
        <v>345</v>
      </c>
      <c r="F1132" s="216" t="s">
        <v>172</v>
      </c>
      <c r="G1132" s="48"/>
      <c r="H1132" s="317">
        <f>H1133</f>
        <v>12.1</v>
      </c>
    </row>
    <row r="1133" spans="1:8" ht="12.75" x14ac:dyDescent="0.2">
      <c r="A1133" s="179" t="s">
        <v>112</v>
      </c>
      <c r="B1133" s="68"/>
      <c r="C1133" s="48" t="s">
        <v>38</v>
      </c>
      <c r="D1133" s="48" t="s">
        <v>33</v>
      </c>
      <c r="E1133" s="215" t="s">
        <v>345</v>
      </c>
      <c r="F1133" s="216" t="s">
        <v>172</v>
      </c>
      <c r="G1133" s="48" t="s">
        <v>113</v>
      </c>
      <c r="H1133" s="317">
        <f>'ПРИЛОЖЕНИЕ № 5 (расх)'!H1114</f>
        <v>12.1</v>
      </c>
    </row>
    <row r="1134" spans="1:8" ht="12.75" x14ac:dyDescent="0.2">
      <c r="A1134" s="444" t="s">
        <v>238</v>
      </c>
      <c r="B1134" s="68"/>
      <c r="C1134" s="48" t="s">
        <v>38</v>
      </c>
      <c r="D1134" s="48" t="s">
        <v>33</v>
      </c>
      <c r="E1134" s="215" t="s">
        <v>345</v>
      </c>
      <c r="F1134" s="216" t="s">
        <v>172</v>
      </c>
      <c r="G1134" s="48" t="s">
        <v>239</v>
      </c>
      <c r="H1134" s="317">
        <f>H1135</f>
        <v>737.89800000000002</v>
      </c>
    </row>
    <row r="1135" spans="1:8" ht="25.5" x14ac:dyDescent="0.2">
      <c r="A1135" s="170" t="s">
        <v>90</v>
      </c>
      <c r="B1135" s="68"/>
      <c r="C1135" s="48" t="s">
        <v>38</v>
      </c>
      <c r="D1135" s="48" t="s">
        <v>33</v>
      </c>
      <c r="E1135" s="215" t="s">
        <v>345</v>
      </c>
      <c r="F1135" s="216" t="s">
        <v>172</v>
      </c>
      <c r="G1135" s="48" t="s">
        <v>91</v>
      </c>
      <c r="H1135" s="317">
        <f>'ПРИЛОЖЕНИЕ № 5 (расх)'!H1116</f>
        <v>737.89800000000002</v>
      </c>
    </row>
    <row r="1136" spans="1:8" ht="12.75" x14ac:dyDescent="0.2">
      <c r="A1136" s="299" t="s">
        <v>749</v>
      </c>
      <c r="B1136" s="68"/>
      <c r="C1136" s="105" t="s">
        <v>38</v>
      </c>
      <c r="D1136" s="105" t="s">
        <v>33</v>
      </c>
      <c r="E1136" s="212" t="s">
        <v>445</v>
      </c>
      <c r="F1136" s="92" t="s">
        <v>693</v>
      </c>
      <c r="G1136" s="105"/>
      <c r="H1136" s="316">
        <f>H1137</f>
        <v>125</v>
      </c>
    </row>
    <row r="1137" spans="1:10" ht="12.75" x14ac:dyDescent="0.2">
      <c r="A1137" s="170" t="s">
        <v>238</v>
      </c>
      <c r="B1137" s="68"/>
      <c r="C1137" s="48" t="s">
        <v>38</v>
      </c>
      <c r="D1137" s="48" t="s">
        <v>33</v>
      </c>
      <c r="E1137" s="215" t="s">
        <v>445</v>
      </c>
      <c r="F1137" s="216" t="s">
        <v>693</v>
      </c>
      <c r="G1137" s="48" t="s">
        <v>239</v>
      </c>
      <c r="H1137" s="317">
        <f>H1138</f>
        <v>125</v>
      </c>
    </row>
    <row r="1138" spans="1:10" ht="25.5" x14ac:dyDescent="0.2">
      <c r="A1138" s="170" t="s">
        <v>90</v>
      </c>
      <c r="B1138" s="68"/>
      <c r="C1138" s="48" t="s">
        <v>38</v>
      </c>
      <c r="D1138" s="48" t="s">
        <v>33</v>
      </c>
      <c r="E1138" s="215" t="s">
        <v>445</v>
      </c>
      <c r="F1138" s="216" t="s">
        <v>693</v>
      </c>
      <c r="G1138" s="48" t="s">
        <v>91</v>
      </c>
      <c r="H1138" s="317">
        <f>'ПРИЛОЖЕНИЕ № 5 (расх)'!H1119</f>
        <v>125</v>
      </c>
    </row>
    <row r="1139" spans="1:10" ht="40.5" x14ac:dyDescent="0.2">
      <c r="A1139" s="186" t="s">
        <v>591</v>
      </c>
      <c r="B1139" s="68"/>
      <c r="C1139" s="47" t="s">
        <v>38</v>
      </c>
      <c r="D1139" s="47" t="s">
        <v>33</v>
      </c>
      <c r="E1139" s="213" t="s">
        <v>214</v>
      </c>
      <c r="F1139" s="214" t="s">
        <v>72</v>
      </c>
      <c r="G1139" s="47"/>
      <c r="H1139" s="315">
        <f>H1140</f>
        <v>10</v>
      </c>
    </row>
    <row r="1140" spans="1:10" ht="27" x14ac:dyDescent="0.25">
      <c r="A1140" s="464" t="s">
        <v>216</v>
      </c>
      <c r="B1140" s="68"/>
      <c r="C1140" s="47" t="s">
        <v>38</v>
      </c>
      <c r="D1140" s="47" t="s">
        <v>33</v>
      </c>
      <c r="E1140" s="213" t="s">
        <v>295</v>
      </c>
      <c r="F1140" s="214" t="s">
        <v>72</v>
      </c>
      <c r="G1140" s="47"/>
      <c r="H1140" s="315">
        <f>H1141</f>
        <v>10</v>
      </c>
    </row>
    <row r="1141" spans="1:10" ht="13.5" x14ac:dyDescent="0.25">
      <c r="A1141" s="446" t="s">
        <v>215</v>
      </c>
      <c r="B1141" s="68"/>
      <c r="C1141" s="47" t="s">
        <v>38</v>
      </c>
      <c r="D1141" s="47" t="s">
        <v>33</v>
      </c>
      <c r="E1141" s="213" t="s">
        <v>346</v>
      </c>
      <c r="F1141" s="214" t="s">
        <v>72</v>
      </c>
      <c r="G1141" s="47"/>
      <c r="H1141" s="315">
        <f>H1142</f>
        <v>10</v>
      </c>
    </row>
    <row r="1142" spans="1:10" ht="13.5" x14ac:dyDescent="0.2">
      <c r="A1142" s="169" t="s">
        <v>224</v>
      </c>
      <c r="B1142" s="68"/>
      <c r="C1142" s="47" t="s">
        <v>38</v>
      </c>
      <c r="D1142" s="47" t="s">
        <v>33</v>
      </c>
      <c r="E1142" s="213" t="s">
        <v>346</v>
      </c>
      <c r="F1142" s="214" t="s">
        <v>172</v>
      </c>
      <c r="G1142" s="47"/>
      <c r="H1142" s="315">
        <f>H1143</f>
        <v>10</v>
      </c>
    </row>
    <row r="1143" spans="1:10" ht="12.75" x14ac:dyDescent="0.2">
      <c r="A1143" s="444" t="s">
        <v>238</v>
      </c>
      <c r="B1143" s="68"/>
      <c r="C1143" s="48" t="s">
        <v>38</v>
      </c>
      <c r="D1143" s="48" t="s">
        <v>33</v>
      </c>
      <c r="E1143" s="215" t="s">
        <v>346</v>
      </c>
      <c r="F1143" s="223" t="s">
        <v>172</v>
      </c>
      <c r="G1143" s="48" t="s">
        <v>239</v>
      </c>
      <c r="H1143" s="317">
        <f>H1144</f>
        <v>10</v>
      </c>
    </row>
    <row r="1144" spans="1:10" ht="25.5" x14ac:dyDescent="0.2">
      <c r="A1144" s="170" t="s">
        <v>90</v>
      </c>
      <c r="B1144" s="68"/>
      <c r="C1144" s="48" t="s">
        <v>38</v>
      </c>
      <c r="D1144" s="48" t="s">
        <v>33</v>
      </c>
      <c r="E1144" s="215" t="s">
        <v>346</v>
      </c>
      <c r="F1144" s="223" t="s">
        <v>172</v>
      </c>
      <c r="G1144" s="48" t="s">
        <v>91</v>
      </c>
      <c r="H1144" s="317">
        <f>'ПРИЛОЖЕНИЕ № 5 (расх)'!H1125</f>
        <v>10</v>
      </c>
    </row>
    <row r="1145" spans="1:10" ht="12.75" x14ac:dyDescent="0.2">
      <c r="A1145" s="299" t="s">
        <v>225</v>
      </c>
      <c r="B1145" s="559"/>
      <c r="C1145" s="105" t="s">
        <v>38</v>
      </c>
      <c r="D1145" s="105" t="s">
        <v>33</v>
      </c>
      <c r="E1145" s="212" t="s">
        <v>221</v>
      </c>
      <c r="F1145" s="558" t="s">
        <v>72</v>
      </c>
      <c r="G1145" s="105"/>
      <c r="H1145" s="316">
        <f>H1146+H1149</f>
        <v>332.75599999999997</v>
      </c>
    </row>
    <row r="1146" spans="1:10" ht="40.5" x14ac:dyDescent="0.2">
      <c r="A1146" s="169" t="s">
        <v>747</v>
      </c>
      <c r="B1146" s="68"/>
      <c r="C1146" s="48" t="s">
        <v>38</v>
      </c>
      <c r="D1146" s="48" t="s">
        <v>33</v>
      </c>
      <c r="E1146" s="215" t="s">
        <v>746</v>
      </c>
      <c r="F1146" s="223" t="s">
        <v>648</v>
      </c>
      <c r="G1146" s="48"/>
      <c r="H1146" s="317">
        <f>H1147</f>
        <v>98</v>
      </c>
    </row>
    <row r="1147" spans="1:10" ht="12.75" x14ac:dyDescent="0.2">
      <c r="A1147" s="416" t="s">
        <v>238</v>
      </c>
      <c r="B1147" s="68"/>
      <c r="C1147" s="48" t="s">
        <v>38</v>
      </c>
      <c r="D1147" s="48" t="s">
        <v>33</v>
      </c>
      <c r="E1147" s="215" t="s">
        <v>746</v>
      </c>
      <c r="F1147" s="223" t="s">
        <v>648</v>
      </c>
      <c r="G1147" s="48" t="s">
        <v>239</v>
      </c>
      <c r="H1147" s="317">
        <f>H1148</f>
        <v>98</v>
      </c>
    </row>
    <row r="1148" spans="1:10" ht="25.5" x14ac:dyDescent="0.2">
      <c r="A1148" s="170" t="s">
        <v>90</v>
      </c>
      <c r="B1148" s="68"/>
      <c r="C1148" s="48" t="s">
        <v>38</v>
      </c>
      <c r="D1148" s="48" t="s">
        <v>33</v>
      </c>
      <c r="E1148" s="215" t="s">
        <v>746</v>
      </c>
      <c r="F1148" s="223" t="s">
        <v>648</v>
      </c>
      <c r="G1148" s="48" t="s">
        <v>91</v>
      </c>
      <c r="H1148" s="317">
        <f>'ПРИЛОЖЕНИЕ № 5 (расх)'!H1129</f>
        <v>98</v>
      </c>
    </row>
    <row r="1149" spans="1:10" ht="40.5" x14ac:dyDescent="0.2">
      <c r="A1149" s="169" t="s">
        <v>748</v>
      </c>
      <c r="B1149" s="68"/>
      <c r="C1149" s="47" t="s">
        <v>38</v>
      </c>
      <c r="D1149" s="47" t="s">
        <v>33</v>
      </c>
      <c r="E1149" s="213" t="s">
        <v>746</v>
      </c>
      <c r="F1149" s="214" t="s">
        <v>648</v>
      </c>
      <c r="G1149" s="47"/>
      <c r="H1149" s="315">
        <f>H1150</f>
        <v>234.756</v>
      </c>
    </row>
    <row r="1150" spans="1:10" ht="13.5" x14ac:dyDescent="0.2">
      <c r="A1150" s="416" t="s">
        <v>238</v>
      </c>
      <c r="B1150" s="68"/>
      <c r="C1150" s="47" t="s">
        <v>38</v>
      </c>
      <c r="D1150" s="47" t="s">
        <v>33</v>
      </c>
      <c r="E1150" s="213" t="s">
        <v>746</v>
      </c>
      <c r="F1150" s="214" t="s">
        <v>648</v>
      </c>
      <c r="G1150" s="47" t="s">
        <v>239</v>
      </c>
      <c r="H1150" s="315">
        <f>H1151</f>
        <v>234.756</v>
      </c>
    </row>
    <row r="1151" spans="1:10" ht="26.25" thickBot="1" x14ac:dyDescent="0.25">
      <c r="A1151" s="170" t="s">
        <v>90</v>
      </c>
      <c r="B1151" s="68"/>
      <c r="C1151" s="48" t="s">
        <v>38</v>
      </c>
      <c r="D1151" s="48" t="s">
        <v>33</v>
      </c>
      <c r="E1151" s="215" t="s">
        <v>746</v>
      </c>
      <c r="F1151" s="223" t="s">
        <v>648</v>
      </c>
      <c r="G1151" s="48" t="s">
        <v>91</v>
      </c>
      <c r="H1151" s="317">
        <f>'ПРИЛОЖЕНИЕ № 5 (расх)'!H1132</f>
        <v>234.756</v>
      </c>
    </row>
    <row r="1152" spans="1:10" s="44" customFormat="1" ht="15" thickBot="1" x14ac:dyDescent="0.25">
      <c r="A1152" s="37" t="s">
        <v>24</v>
      </c>
      <c r="B1152" s="394"/>
      <c r="C1152" s="395" t="s">
        <v>41</v>
      </c>
      <c r="D1152" s="395"/>
      <c r="E1152" s="581"/>
      <c r="F1152" s="582"/>
      <c r="G1152" s="395"/>
      <c r="H1152" s="449">
        <f>H1153+H1159</f>
        <v>7298.6900000000005</v>
      </c>
      <c r="I1152" s="437">
        <f>I1154+I1156</f>
        <v>0</v>
      </c>
      <c r="J1152" s="397">
        <f>I1152/H1158</f>
        <v>0</v>
      </c>
    </row>
    <row r="1153" spans="1:8" ht="14.25" x14ac:dyDescent="0.2">
      <c r="A1153" s="177" t="s">
        <v>25</v>
      </c>
      <c r="C1153" s="101" t="s">
        <v>41</v>
      </c>
      <c r="D1153" s="101" t="s">
        <v>33</v>
      </c>
      <c r="E1153" s="575"/>
      <c r="F1153" s="576"/>
      <c r="G1153" s="101"/>
      <c r="H1153" s="318">
        <f>H1154</f>
        <v>3562.79</v>
      </c>
    </row>
    <row r="1154" spans="1:8" ht="27" x14ac:dyDescent="0.2">
      <c r="A1154" s="224" t="s">
        <v>517</v>
      </c>
      <c r="C1154" s="27" t="s">
        <v>41</v>
      </c>
      <c r="D1154" s="210" t="s">
        <v>33</v>
      </c>
      <c r="E1154" s="219" t="s">
        <v>156</v>
      </c>
      <c r="F1154" s="152" t="s">
        <v>72</v>
      </c>
      <c r="G1154" s="87"/>
      <c r="H1154" s="312">
        <f>H1155</f>
        <v>3562.79</v>
      </c>
    </row>
    <row r="1155" spans="1:8" ht="12.75" x14ac:dyDescent="0.2">
      <c r="A1155" s="297" t="s">
        <v>159</v>
      </c>
      <c r="C1155" s="89" t="s">
        <v>41</v>
      </c>
      <c r="D1155" s="89" t="s">
        <v>33</v>
      </c>
      <c r="E1155" s="208" t="s">
        <v>300</v>
      </c>
      <c r="F1155" s="209" t="s">
        <v>72</v>
      </c>
      <c r="G1155" s="89"/>
      <c r="H1155" s="316">
        <f>H1156</f>
        <v>3562.79</v>
      </c>
    </row>
    <row r="1156" spans="1:8" ht="13.5" x14ac:dyDescent="0.2">
      <c r="A1156" s="178" t="s">
        <v>97</v>
      </c>
      <c r="C1156" s="34" t="s">
        <v>41</v>
      </c>
      <c r="D1156" s="34" t="s">
        <v>33</v>
      </c>
      <c r="E1156" s="210" t="s">
        <v>300</v>
      </c>
      <c r="F1156" s="211" t="s">
        <v>234</v>
      </c>
      <c r="G1156" s="34"/>
      <c r="H1156" s="315">
        <f>H1157</f>
        <v>3562.79</v>
      </c>
    </row>
    <row r="1157" spans="1:8" ht="12.75" x14ac:dyDescent="0.2">
      <c r="A1157" s="448" t="s">
        <v>244</v>
      </c>
      <c r="C1157" s="36" t="s">
        <v>41</v>
      </c>
      <c r="D1157" s="36" t="s">
        <v>33</v>
      </c>
      <c r="E1157" s="218" t="s">
        <v>300</v>
      </c>
      <c r="F1157" s="216" t="s">
        <v>234</v>
      </c>
      <c r="G1157" s="36" t="s">
        <v>245</v>
      </c>
      <c r="H1157" s="317">
        <f>H1158</f>
        <v>3562.79</v>
      </c>
    </row>
    <row r="1158" spans="1:8" ht="12.75" x14ac:dyDescent="0.2">
      <c r="A1158" s="181" t="s">
        <v>148</v>
      </c>
      <c r="C1158" s="36" t="s">
        <v>41</v>
      </c>
      <c r="D1158" s="36" t="s">
        <v>33</v>
      </c>
      <c r="E1158" s="218" t="s">
        <v>300</v>
      </c>
      <c r="F1158" s="216" t="s">
        <v>234</v>
      </c>
      <c r="G1158" s="36" t="s">
        <v>147</v>
      </c>
      <c r="H1158" s="317">
        <f>'ПРИЛОЖЕНИЕ № 5 (расх)'!H1139</f>
        <v>3562.79</v>
      </c>
    </row>
    <row r="1159" spans="1:8" ht="14.25" x14ac:dyDescent="0.2">
      <c r="A1159" s="180" t="s">
        <v>26</v>
      </c>
      <c r="C1159" s="41" t="s">
        <v>41</v>
      </c>
      <c r="D1159" s="41" t="s">
        <v>37</v>
      </c>
      <c r="E1159" s="575"/>
      <c r="F1159" s="576"/>
      <c r="G1159" s="41"/>
      <c r="H1159" s="322">
        <f>H1160+H1174</f>
        <v>3735.9000000000005</v>
      </c>
    </row>
    <row r="1160" spans="1:8" ht="27" x14ac:dyDescent="0.2">
      <c r="A1160" s="224" t="s">
        <v>517</v>
      </c>
      <c r="C1160" s="27" t="s">
        <v>41</v>
      </c>
      <c r="D1160" s="27" t="s">
        <v>37</v>
      </c>
      <c r="E1160" s="219" t="s">
        <v>156</v>
      </c>
      <c r="F1160" s="152" t="s">
        <v>72</v>
      </c>
      <c r="G1160" s="105"/>
      <c r="H1160" s="315">
        <f>H1161</f>
        <v>3733.6000000000004</v>
      </c>
    </row>
    <row r="1161" spans="1:8" ht="12.75" x14ac:dyDescent="0.2">
      <c r="A1161" s="347" t="s">
        <v>269</v>
      </c>
      <c r="C1161" s="87" t="s">
        <v>41</v>
      </c>
      <c r="D1161" s="87" t="s">
        <v>37</v>
      </c>
      <c r="E1161" s="208" t="s">
        <v>270</v>
      </c>
      <c r="F1161" s="209" t="s">
        <v>72</v>
      </c>
      <c r="G1161" s="105"/>
      <c r="H1161" s="316">
        <f>H1162+H1168</f>
        <v>3733.6000000000004</v>
      </c>
    </row>
    <row r="1162" spans="1:8" ht="25.5" x14ac:dyDescent="0.2">
      <c r="A1162" s="508" t="s">
        <v>407</v>
      </c>
      <c r="C1162" s="27" t="s">
        <v>41</v>
      </c>
      <c r="D1162" s="27" t="s">
        <v>37</v>
      </c>
      <c r="E1162" s="210" t="s">
        <v>406</v>
      </c>
      <c r="F1162" s="211" t="s">
        <v>72</v>
      </c>
      <c r="G1162" s="47"/>
      <c r="H1162" s="315">
        <f>H1163</f>
        <v>3024.3</v>
      </c>
    </row>
    <row r="1163" spans="1:8" ht="27" x14ac:dyDescent="0.2">
      <c r="A1163" s="167" t="s">
        <v>378</v>
      </c>
      <c r="C1163" s="27" t="s">
        <v>41</v>
      </c>
      <c r="D1163" s="27" t="s">
        <v>37</v>
      </c>
      <c r="E1163" s="210" t="s">
        <v>406</v>
      </c>
      <c r="F1163" s="211" t="s">
        <v>98</v>
      </c>
      <c r="G1163" s="47"/>
      <c r="H1163" s="315">
        <f>H1164+H1166</f>
        <v>3024.3</v>
      </c>
    </row>
    <row r="1164" spans="1:8" ht="38.25" x14ac:dyDescent="0.2">
      <c r="A1164" s="411" t="s">
        <v>240</v>
      </c>
      <c r="C1164" s="36" t="s">
        <v>41</v>
      </c>
      <c r="D1164" s="36" t="s">
        <v>37</v>
      </c>
      <c r="E1164" s="218" t="s">
        <v>406</v>
      </c>
      <c r="F1164" s="216" t="s">
        <v>98</v>
      </c>
      <c r="G1164" s="36" t="s">
        <v>241</v>
      </c>
      <c r="H1164" s="328">
        <f>H1165</f>
        <v>2324</v>
      </c>
    </row>
    <row r="1165" spans="1:8" ht="12.75" x14ac:dyDescent="0.2">
      <c r="A1165" s="168" t="s">
        <v>88</v>
      </c>
      <c r="C1165" s="36" t="s">
        <v>41</v>
      </c>
      <c r="D1165" s="36" t="s">
        <v>37</v>
      </c>
      <c r="E1165" s="218" t="s">
        <v>406</v>
      </c>
      <c r="F1165" s="216" t="s">
        <v>98</v>
      </c>
      <c r="G1165" s="20" t="s">
        <v>89</v>
      </c>
      <c r="H1165" s="317">
        <f>'ПРИЛОЖЕНИЕ № 5 (расх)'!H1146</f>
        <v>2324</v>
      </c>
    </row>
    <row r="1166" spans="1:8" ht="12.75" x14ac:dyDescent="0.2">
      <c r="A1166" s="441" t="s">
        <v>238</v>
      </c>
      <c r="C1166" s="36" t="s">
        <v>41</v>
      </c>
      <c r="D1166" s="36" t="s">
        <v>37</v>
      </c>
      <c r="E1166" s="218" t="s">
        <v>406</v>
      </c>
      <c r="F1166" s="216" t="s">
        <v>98</v>
      </c>
      <c r="G1166" s="20" t="s">
        <v>239</v>
      </c>
      <c r="H1166" s="317">
        <f>H1167</f>
        <v>700.3</v>
      </c>
    </row>
    <row r="1167" spans="1:8" ht="25.5" x14ac:dyDescent="0.2">
      <c r="A1167" s="168" t="s">
        <v>90</v>
      </c>
      <c r="C1167" s="36" t="s">
        <v>41</v>
      </c>
      <c r="D1167" s="36" t="s">
        <v>37</v>
      </c>
      <c r="E1167" s="218" t="s">
        <v>406</v>
      </c>
      <c r="F1167" s="216" t="s">
        <v>98</v>
      </c>
      <c r="G1167" s="20" t="s">
        <v>91</v>
      </c>
      <c r="H1167" s="317">
        <f>'ПРИЛОЖЕНИЕ № 5 (расх)'!H1148</f>
        <v>700.3</v>
      </c>
    </row>
    <row r="1168" spans="1:8" ht="13.5" x14ac:dyDescent="0.2">
      <c r="A1168" s="347" t="s">
        <v>293</v>
      </c>
      <c r="C1168" s="27" t="s">
        <v>41</v>
      </c>
      <c r="D1168" s="27" t="s">
        <v>37</v>
      </c>
      <c r="E1168" s="210" t="s">
        <v>273</v>
      </c>
      <c r="F1168" s="211" t="s">
        <v>72</v>
      </c>
      <c r="G1168" s="47"/>
      <c r="H1168" s="315">
        <f>H1169</f>
        <v>709.3</v>
      </c>
    </row>
    <row r="1169" spans="1:10" ht="27" x14ac:dyDescent="0.2">
      <c r="A1169" s="167" t="s">
        <v>378</v>
      </c>
      <c r="C1169" s="27" t="s">
        <v>41</v>
      </c>
      <c r="D1169" s="27" t="s">
        <v>37</v>
      </c>
      <c r="E1169" s="210" t="s">
        <v>273</v>
      </c>
      <c r="F1169" s="211" t="s">
        <v>98</v>
      </c>
      <c r="G1169" s="47"/>
      <c r="H1169" s="315">
        <f>H1170+H1172</f>
        <v>709.3</v>
      </c>
    </row>
    <row r="1170" spans="1:10" ht="38.25" x14ac:dyDescent="0.2">
      <c r="A1170" s="411" t="s">
        <v>240</v>
      </c>
      <c r="C1170" s="36" t="s">
        <v>41</v>
      </c>
      <c r="D1170" s="36" t="s">
        <v>37</v>
      </c>
      <c r="E1170" s="218" t="s">
        <v>273</v>
      </c>
      <c r="F1170" s="216" t="s">
        <v>98</v>
      </c>
      <c r="G1170" s="36" t="s">
        <v>241</v>
      </c>
      <c r="H1170" s="328">
        <f>H1171</f>
        <v>631.9</v>
      </c>
    </row>
    <row r="1171" spans="1:10" ht="12.75" x14ac:dyDescent="0.2">
      <c r="A1171" s="168" t="s">
        <v>88</v>
      </c>
      <c r="C1171" s="36" t="s">
        <v>41</v>
      </c>
      <c r="D1171" s="36" t="s">
        <v>37</v>
      </c>
      <c r="E1171" s="218" t="s">
        <v>273</v>
      </c>
      <c r="F1171" s="216" t="s">
        <v>98</v>
      </c>
      <c r="G1171" s="20" t="s">
        <v>89</v>
      </c>
      <c r="H1171" s="317">
        <f>'ПРИЛОЖЕНИЕ № 5 (расх)'!H1152</f>
        <v>631.9</v>
      </c>
    </row>
    <row r="1172" spans="1:10" ht="12.75" x14ac:dyDescent="0.2">
      <c r="A1172" s="441" t="s">
        <v>238</v>
      </c>
      <c r="C1172" s="36" t="s">
        <v>41</v>
      </c>
      <c r="D1172" s="36" t="s">
        <v>37</v>
      </c>
      <c r="E1172" s="218" t="s">
        <v>273</v>
      </c>
      <c r="F1172" s="216" t="s">
        <v>98</v>
      </c>
      <c r="G1172" s="20" t="s">
        <v>239</v>
      </c>
      <c r="H1172" s="317">
        <f>H1173</f>
        <v>77.400000000000006</v>
      </c>
    </row>
    <row r="1173" spans="1:10" ht="25.5" x14ac:dyDescent="0.2">
      <c r="A1173" s="168" t="s">
        <v>90</v>
      </c>
      <c r="C1173" s="36" t="s">
        <v>41</v>
      </c>
      <c r="D1173" s="36" t="s">
        <v>37</v>
      </c>
      <c r="E1173" s="218" t="s">
        <v>273</v>
      </c>
      <c r="F1173" s="216" t="s">
        <v>98</v>
      </c>
      <c r="G1173" s="20" t="s">
        <v>91</v>
      </c>
      <c r="H1173" s="317">
        <f>'ПРИЛОЖЕНИЕ № 5 (расх)'!H1154</f>
        <v>77.400000000000006</v>
      </c>
    </row>
    <row r="1174" spans="1:10" ht="25.5" x14ac:dyDescent="0.2">
      <c r="A1174" s="279" t="s">
        <v>278</v>
      </c>
      <c r="C1174" s="89" t="s">
        <v>41</v>
      </c>
      <c r="D1174" s="89" t="s">
        <v>37</v>
      </c>
      <c r="E1174" s="208" t="s">
        <v>279</v>
      </c>
      <c r="F1174" s="92" t="s">
        <v>72</v>
      </c>
      <c r="G1174" s="280"/>
      <c r="H1174" s="316">
        <f>H1175</f>
        <v>2.2999999999999998</v>
      </c>
    </row>
    <row r="1175" spans="1:10" ht="13.5" x14ac:dyDescent="0.2">
      <c r="A1175" s="167" t="s">
        <v>281</v>
      </c>
      <c r="C1175" s="34" t="s">
        <v>41</v>
      </c>
      <c r="D1175" s="34" t="s">
        <v>37</v>
      </c>
      <c r="E1175" s="210" t="s">
        <v>280</v>
      </c>
      <c r="F1175" s="214" t="s">
        <v>72</v>
      </c>
      <c r="G1175" s="19"/>
      <c r="H1175" s="315">
        <f>H1176</f>
        <v>2.2999999999999998</v>
      </c>
    </row>
    <row r="1176" spans="1:10" ht="27" x14ac:dyDescent="0.2">
      <c r="A1176" s="167" t="s">
        <v>529</v>
      </c>
      <c r="C1176" s="34" t="s">
        <v>41</v>
      </c>
      <c r="D1176" s="34" t="s">
        <v>37</v>
      </c>
      <c r="E1176" s="210" t="s">
        <v>280</v>
      </c>
      <c r="F1176" s="214" t="s">
        <v>528</v>
      </c>
      <c r="G1176" s="19"/>
      <c r="H1176" s="315">
        <f>H1177</f>
        <v>2.2999999999999998</v>
      </c>
    </row>
    <row r="1177" spans="1:10" ht="12.75" x14ac:dyDescent="0.2">
      <c r="A1177" s="168" t="s">
        <v>238</v>
      </c>
      <c r="C1177" s="36" t="s">
        <v>41</v>
      </c>
      <c r="D1177" s="36" t="s">
        <v>37</v>
      </c>
      <c r="E1177" s="218" t="s">
        <v>280</v>
      </c>
      <c r="F1177" s="216" t="s">
        <v>528</v>
      </c>
      <c r="G1177" s="20" t="s">
        <v>239</v>
      </c>
      <c r="H1177" s="317">
        <f>H1178</f>
        <v>2.2999999999999998</v>
      </c>
    </row>
    <row r="1178" spans="1:10" ht="25.5" x14ac:dyDescent="0.2">
      <c r="A1178" s="168" t="s">
        <v>90</v>
      </c>
      <c r="C1178" s="36" t="s">
        <v>41</v>
      </c>
      <c r="D1178" s="36" t="s">
        <v>37</v>
      </c>
      <c r="E1178" s="218" t="s">
        <v>280</v>
      </c>
      <c r="F1178" s="216" t="s">
        <v>528</v>
      </c>
      <c r="G1178" s="20" t="s">
        <v>91</v>
      </c>
      <c r="H1178" s="317">
        <f>'ПРИЛОЖЕНИЕ № 5 (расх)'!H1159</f>
        <v>2.2999999999999998</v>
      </c>
    </row>
    <row r="1179" spans="1:10" s="18" customFormat="1" ht="14.25" x14ac:dyDescent="0.2">
      <c r="A1179" s="176" t="s">
        <v>396</v>
      </c>
      <c r="B1179" s="398" t="s">
        <v>427</v>
      </c>
      <c r="C1179" s="95" t="s">
        <v>40</v>
      </c>
      <c r="D1179" s="95"/>
      <c r="E1179" s="583"/>
      <c r="F1179" s="584"/>
      <c r="G1179" s="95"/>
      <c r="H1179" s="399">
        <f>H1180+H1199+H1219</f>
        <v>19876.61</v>
      </c>
      <c r="I1179" s="132"/>
      <c r="J1179" s="400"/>
    </row>
    <row r="1180" spans="1:10" ht="14.25" x14ac:dyDescent="0.2">
      <c r="A1180" s="180" t="s">
        <v>397</v>
      </c>
      <c r="C1180" s="41" t="s">
        <v>40</v>
      </c>
      <c r="D1180" s="41" t="s">
        <v>33</v>
      </c>
      <c r="E1180" s="575"/>
      <c r="F1180" s="576"/>
      <c r="G1180" s="41"/>
      <c r="H1180" s="463">
        <f>H1181+H1196</f>
        <v>18493.55</v>
      </c>
    </row>
    <row r="1181" spans="1:10" ht="27" x14ac:dyDescent="0.2">
      <c r="A1181" s="155" t="s">
        <v>444</v>
      </c>
      <c r="C1181" s="47" t="s">
        <v>40</v>
      </c>
      <c r="D1181" s="47" t="s">
        <v>33</v>
      </c>
      <c r="E1181" s="213" t="s">
        <v>205</v>
      </c>
      <c r="F1181" s="214" t="s">
        <v>72</v>
      </c>
      <c r="G1181" s="47"/>
      <c r="H1181" s="315">
        <f>H1182</f>
        <v>18461.099999999999</v>
      </c>
    </row>
    <row r="1182" spans="1:10" ht="13.5" x14ac:dyDescent="0.2">
      <c r="A1182" s="302" t="s">
        <v>116</v>
      </c>
      <c r="C1182" s="47" t="s">
        <v>40</v>
      </c>
      <c r="D1182" s="47" t="s">
        <v>33</v>
      </c>
      <c r="E1182" s="208" t="s">
        <v>349</v>
      </c>
      <c r="F1182" s="209" t="s">
        <v>72</v>
      </c>
      <c r="G1182" s="89"/>
      <c r="H1182" s="316">
        <f>H1183+H1193+H1190</f>
        <v>18461.099999999999</v>
      </c>
    </row>
    <row r="1183" spans="1:10" ht="13.5" x14ac:dyDescent="0.2">
      <c r="A1183" s="169" t="s">
        <v>224</v>
      </c>
      <c r="C1183" s="47" t="s">
        <v>40</v>
      </c>
      <c r="D1183" s="47" t="s">
        <v>33</v>
      </c>
      <c r="E1183" s="210" t="s">
        <v>349</v>
      </c>
      <c r="F1183" s="211" t="s">
        <v>172</v>
      </c>
      <c r="G1183" s="34"/>
      <c r="H1183" s="315">
        <f>H1184+H1186+H1188</f>
        <v>15311.1</v>
      </c>
    </row>
    <row r="1184" spans="1:10" ht="38.25" x14ac:dyDescent="0.2">
      <c r="A1184" s="411" t="s">
        <v>240</v>
      </c>
      <c r="C1184" s="48" t="s">
        <v>40</v>
      </c>
      <c r="D1184" s="48" t="s">
        <v>33</v>
      </c>
      <c r="E1184" s="218" t="s">
        <v>349</v>
      </c>
      <c r="F1184" s="220" t="s">
        <v>172</v>
      </c>
      <c r="G1184" s="36" t="s">
        <v>241</v>
      </c>
      <c r="H1184" s="317">
        <f>H1185</f>
        <v>13647.32</v>
      </c>
    </row>
    <row r="1185" spans="1:8" ht="12.75" x14ac:dyDescent="0.2">
      <c r="A1185" s="179" t="s">
        <v>112</v>
      </c>
      <c r="C1185" s="48" t="s">
        <v>40</v>
      </c>
      <c r="D1185" s="48" t="s">
        <v>33</v>
      </c>
      <c r="E1185" s="218" t="s">
        <v>349</v>
      </c>
      <c r="F1185" s="220" t="s">
        <v>172</v>
      </c>
      <c r="G1185" s="48" t="s">
        <v>113</v>
      </c>
      <c r="H1185" s="317">
        <f>'ПРИЛОЖЕНИЕ № 5 (расх)'!H1166</f>
        <v>13647.32</v>
      </c>
    </row>
    <row r="1186" spans="1:8" ht="12.75" x14ac:dyDescent="0.2">
      <c r="A1186" s="448" t="s">
        <v>238</v>
      </c>
      <c r="C1186" s="48" t="s">
        <v>40</v>
      </c>
      <c r="D1186" s="48" t="s">
        <v>33</v>
      </c>
      <c r="E1186" s="218" t="s">
        <v>349</v>
      </c>
      <c r="F1186" s="220" t="s">
        <v>172</v>
      </c>
      <c r="G1186" s="48" t="s">
        <v>239</v>
      </c>
      <c r="H1186" s="317">
        <f>H1187</f>
        <v>1642.33</v>
      </c>
    </row>
    <row r="1187" spans="1:8" ht="25.5" x14ac:dyDescent="0.2">
      <c r="A1187" s="170" t="s">
        <v>90</v>
      </c>
      <c r="C1187" s="48" t="s">
        <v>40</v>
      </c>
      <c r="D1187" s="48" t="s">
        <v>33</v>
      </c>
      <c r="E1187" s="218" t="s">
        <v>349</v>
      </c>
      <c r="F1187" s="220" t="s">
        <v>172</v>
      </c>
      <c r="G1187" s="48" t="s">
        <v>91</v>
      </c>
      <c r="H1187" s="317">
        <f>'ПРИЛОЖЕНИЕ № 5 (расх)'!H1168</f>
        <v>1642.33</v>
      </c>
    </row>
    <row r="1188" spans="1:8" ht="12.75" x14ac:dyDescent="0.2">
      <c r="A1188" s="413" t="s">
        <v>242</v>
      </c>
      <c r="C1188" s="48" t="s">
        <v>40</v>
      </c>
      <c r="D1188" s="48" t="s">
        <v>33</v>
      </c>
      <c r="E1188" s="218" t="s">
        <v>349</v>
      </c>
      <c r="F1188" s="220" t="s">
        <v>172</v>
      </c>
      <c r="G1188" s="48" t="s">
        <v>243</v>
      </c>
      <c r="H1188" s="461">
        <f>H1189</f>
        <v>21.45</v>
      </c>
    </row>
    <row r="1189" spans="1:8" ht="12.75" x14ac:dyDescent="0.2">
      <c r="A1189" s="170" t="s">
        <v>62</v>
      </c>
      <c r="C1189" s="48" t="s">
        <v>40</v>
      </c>
      <c r="D1189" s="48" t="s">
        <v>33</v>
      </c>
      <c r="E1189" s="218" t="s">
        <v>349</v>
      </c>
      <c r="F1189" s="220" t="s">
        <v>172</v>
      </c>
      <c r="G1189" s="48" t="s">
        <v>63</v>
      </c>
      <c r="H1189" s="461">
        <f>'ПРИЛОЖЕНИЕ № 5 (расх)'!H1170</f>
        <v>21.45</v>
      </c>
    </row>
    <row r="1190" spans="1:8" ht="13.5" x14ac:dyDescent="0.2">
      <c r="A1190" s="169" t="s">
        <v>405</v>
      </c>
      <c r="C1190" s="47" t="s">
        <v>40</v>
      </c>
      <c r="D1190" s="47" t="s">
        <v>33</v>
      </c>
      <c r="E1190" s="210" t="s">
        <v>349</v>
      </c>
      <c r="F1190" s="211" t="s">
        <v>404</v>
      </c>
      <c r="G1190" s="48"/>
      <c r="H1190" s="317">
        <f>H1191</f>
        <v>171.73</v>
      </c>
    </row>
    <row r="1191" spans="1:8" ht="38.25" x14ac:dyDescent="0.2">
      <c r="A1191" s="170" t="s">
        <v>240</v>
      </c>
      <c r="C1191" s="48" t="s">
        <v>40</v>
      </c>
      <c r="D1191" s="48" t="s">
        <v>33</v>
      </c>
      <c r="E1191" s="218" t="s">
        <v>349</v>
      </c>
      <c r="F1191" s="216" t="s">
        <v>404</v>
      </c>
      <c r="G1191" s="48" t="s">
        <v>241</v>
      </c>
      <c r="H1191" s="317">
        <f>H1192</f>
        <v>171.73</v>
      </c>
    </row>
    <row r="1192" spans="1:8" ht="12.75" x14ac:dyDescent="0.2">
      <c r="A1192" s="170" t="s">
        <v>112</v>
      </c>
      <c r="C1192" s="48" t="s">
        <v>40</v>
      </c>
      <c r="D1192" s="48" t="s">
        <v>33</v>
      </c>
      <c r="E1192" s="218" t="s">
        <v>349</v>
      </c>
      <c r="F1192" s="459" t="s">
        <v>404</v>
      </c>
      <c r="G1192" s="48" t="s">
        <v>113</v>
      </c>
      <c r="H1192" s="317">
        <f>'ПРИЛОЖЕНИЕ № 5 (расх)'!H1173</f>
        <v>171.73</v>
      </c>
    </row>
    <row r="1193" spans="1:8" ht="13.5" x14ac:dyDescent="0.2">
      <c r="A1193" s="169" t="s">
        <v>231</v>
      </c>
      <c r="C1193" s="47" t="s">
        <v>40</v>
      </c>
      <c r="D1193" s="47" t="s">
        <v>33</v>
      </c>
      <c r="E1193" s="210" t="s">
        <v>349</v>
      </c>
      <c r="F1193" s="211" t="s">
        <v>168</v>
      </c>
      <c r="G1193" s="48"/>
      <c r="H1193" s="315">
        <f>H1194</f>
        <v>2978.27</v>
      </c>
    </row>
    <row r="1194" spans="1:8" ht="13.5" x14ac:dyDescent="0.2">
      <c r="A1194" s="448" t="s">
        <v>238</v>
      </c>
      <c r="C1194" s="48" t="s">
        <v>40</v>
      </c>
      <c r="D1194" s="48" t="s">
        <v>33</v>
      </c>
      <c r="E1194" s="218" t="s">
        <v>349</v>
      </c>
      <c r="F1194" s="216" t="s">
        <v>168</v>
      </c>
      <c r="G1194" s="48" t="s">
        <v>239</v>
      </c>
      <c r="H1194" s="315">
        <f>H1195</f>
        <v>2978.27</v>
      </c>
    </row>
    <row r="1195" spans="1:8" ht="25.5" x14ac:dyDescent="0.2">
      <c r="A1195" s="168" t="s">
        <v>90</v>
      </c>
      <c r="C1195" s="48" t="s">
        <v>40</v>
      </c>
      <c r="D1195" s="48" t="s">
        <v>33</v>
      </c>
      <c r="E1195" s="218" t="s">
        <v>349</v>
      </c>
      <c r="F1195" s="216" t="s">
        <v>168</v>
      </c>
      <c r="G1195" s="48" t="s">
        <v>91</v>
      </c>
      <c r="H1195" s="317">
        <f>'ПРИЛОЖЕНИЕ № 5 (расх)'!H1176</f>
        <v>2978.27</v>
      </c>
    </row>
    <row r="1196" spans="1:8" ht="12.75" x14ac:dyDescent="0.2">
      <c r="A1196" s="299" t="s">
        <v>225</v>
      </c>
      <c r="C1196" s="105" t="s">
        <v>40</v>
      </c>
      <c r="D1196" s="105" t="s">
        <v>33</v>
      </c>
      <c r="E1196" s="212" t="s">
        <v>221</v>
      </c>
      <c r="F1196" s="558" t="s">
        <v>72</v>
      </c>
      <c r="G1196" s="105"/>
      <c r="H1196" s="316">
        <f>H1197</f>
        <v>32.450000000000003</v>
      </c>
    </row>
    <row r="1197" spans="1:8" ht="12.75" x14ac:dyDescent="0.2">
      <c r="A1197" s="458" t="s">
        <v>238</v>
      </c>
      <c r="C1197" s="48" t="s">
        <v>40</v>
      </c>
      <c r="D1197" s="48" t="s">
        <v>33</v>
      </c>
      <c r="E1197" s="218" t="s">
        <v>750</v>
      </c>
      <c r="F1197" s="216" t="s">
        <v>648</v>
      </c>
      <c r="G1197" s="48"/>
      <c r="H1197" s="317">
        <f>H1198</f>
        <v>32.450000000000003</v>
      </c>
    </row>
    <row r="1198" spans="1:8" ht="25.5" x14ac:dyDescent="0.2">
      <c r="A1198" s="170" t="s">
        <v>90</v>
      </c>
      <c r="C1198" s="48" t="s">
        <v>40</v>
      </c>
      <c r="D1198" s="48" t="s">
        <v>33</v>
      </c>
      <c r="E1198" s="218" t="s">
        <v>750</v>
      </c>
      <c r="F1198" s="216" t="s">
        <v>648</v>
      </c>
      <c r="G1198" s="48"/>
      <c r="H1198" s="317">
        <f>'ПРИЛОЖЕНИЕ № 5 (расх)'!H1179</f>
        <v>32.450000000000003</v>
      </c>
    </row>
    <row r="1199" spans="1:8" ht="14.25" x14ac:dyDescent="0.2">
      <c r="A1199" s="180" t="s">
        <v>398</v>
      </c>
      <c r="C1199" s="41" t="s">
        <v>40</v>
      </c>
      <c r="D1199" s="41" t="s">
        <v>36</v>
      </c>
      <c r="E1199" s="575"/>
      <c r="F1199" s="576"/>
      <c r="G1199" s="41"/>
      <c r="H1199" s="463">
        <f>H1200</f>
        <v>1107.06</v>
      </c>
    </row>
    <row r="1200" spans="1:8" ht="27" x14ac:dyDescent="0.2">
      <c r="A1200" s="155" t="s">
        <v>444</v>
      </c>
      <c r="C1200" s="47" t="s">
        <v>40</v>
      </c>
      <c r="D1200" s="47" t="s">
        <v>36</v>
      </c>
      <c r="E1200" s="210" t="s">
        <v>205</v>
      </c>
      <c r="F1200" s="211" t="s">
        <v>72</v>
      </c>
      <c r="G1200" s="47"/>
      <c r="H1200" s="49">
        <f>H1201+H1205+H1211+H1215</f>
        <v>1107.06</v>
      </c>
    </row>
    <row r="1201" spans="1:8" ht="13.5" x14ac:dyDescent="0.2">
      <c r="A1201" s="155" t="s">
        <v>200</v>
      </c>
      <c r="C1201" s="48" t="s">
        <v>40</v>
      </c>
      <c r="D1201" s="48" t="s">
        <v>36</v>
      </c>
      <c r="E1201" s="213" t="s">
        <v>350</v>
      </c>
      <c r="F1201" s="214" t="s">
        <v>72</v>
      </c>
      <c r="G1201" s="47"/>
      <c r="H1201" s="315">
        <f>H1202</f>
        <v>52.4</v>
      </c>
    </row>
    <row r="1202" spans="1:8" ht="13.5" x14ac:dyDescent="0.2">
      <c r="A1202" s="169" t="s">
        <v>224</v>
      </c>
      <c r="C1202" s="48" t="s">
        <v>40</v>
      </c>
      <c r="D1202" s="48" t="s">
        <v>36</v>
      </c>
      <c r="E1202" s="213" t="s">
        <v>350</v>
      </c>
      <c r="F1202" s="214" t="s">
        <v>172</v>
      </c>
      <c r="G1202" s="47"/>
      <c r="H1202" s="315">
        <f>H1203</f>
        <v>52.4</v>
      </c>
    </row>
    <row r="1203" spans="1:8" ht="12.75" x14ac:dyDescent="0.2">
      <c r="A1203" s="448" t="s">
        <v>238</v>
      </c>
      <c r="C1203" s="48" t="s">
        <v>40</v>
      </c>
      <c r="D1203" s="48" t="s">
        <v>36</v>
      </c>
      <c r="E1203" s="215" t="s">
        <v>350</v>
      </c>
      <c r="F1203" s="216" t="s">
        <v>172</v>
      </c>
      <c r="G1203" s="48" t="s">
        <v>239</v>
      </c>
      <c r="H1203" s="317">
        <f>H1204</f>
        <v>52.4</v>
      </c>
    </row>
    <row r="1204" spans="1:8" ht="25.5" x14ac:dyDescent="0.2">
      <c r="A1204" s="170" t="s">
        <v>90</v>
      </c>
      <c r="C1204" s="48" t="s">
        <v>40</v>
      </c>
      <c r="D1204" s="48" t="s">
        <v>36</v>
      </c>
      <c r="E1204" s="215" t="s">
        <v>350</v>
      </c>
      <c r="F1204" s="216" t="s">
        <v>172</v>
      </c>
      <c r="G1204" s="48" t="s">
        <v>91</v>
      </c>
      <c r="H1204" s="317">
        <f>'ПРИЛОЖЕНИЕ № 5 (расх)'!H1185</f>
        <v>52.4</v>
      </c>
    </row>
    <row r="1205" spans="1:8" ht="13.5" x14ac:dyDescent="0.2">
      <c r="A1205" s="155" t="s">
        <v>201</v>
      </c>
      <c r="C1205" s="48" t="s">
        <v>40</v>
      </c>
      <c r="D1205" s="48" t="s">
        <v>36</v>
      </c>
      <c r="E1205" s="213" t="s">
        <v>352</v>
      </c>
      <c r="F1205" s="214" t="s">
        <v>72</v>
      </c>
      <c r="G1205" s="47"/>
      <c r="H1205" s="315">
        <f>H1206</f>
        <v>79.3</v>
      </c>
    </row>
    <row r="1206" spans="1:8" ht="13.5" x14ac:dyDescent="0.2">
      <c r="A1206" s="169" t="s">
        <v>224</v>
      </c>
      <c r="C1206" s="48" t="s">
        <v>40</v>
      </c>
      <c r="D1206" s="48" t="s">
        <v>36</v>
      </c>
      <c r="E1206" s="213" t="s">
        <v>352</v>
      </c>
      <c r="F1206" s="214" t="s">
        <v>172</v>
      </c>
      <c r="G1206" s="47"/>
      <c r="H1206" s="315">
        <f>H1207+H1209</f>
        <v>79.3</v>
      </c>
    </row>
    <row r="1207" spans="1:8" ht="38.25" x14ac:dyDescent="0.2">
      <c r="A1207" s="170" t="s">
        <v>240</v>
      </c>
      <c r="C1207" s="48" t="s">
        <v>40</v>
      </c>
      <c r="D1207" s="48" t="s">
        <v>36</v>
      </c>
      <c r="E1207" s="215" t="s">
        <v>352</v>
      </c>
      <c r="F1207" s="216" t="s">
        <v>172</v>
      </c>
      <c r="G1207" s="48" t="s">
        <v>241</v>
      </c>
      <c r="H1207" s="317">
        <f>H1208</f>
        <v>79.3</v>
      </c>
    </row>
    <row r="1208" spans="1:8" ht="12.75" x14ac:dyDescent="0.2">
      <c r="A1208" s="170" t="s">
        <v>112</v>
      </c>
      <c r="C1208" s="48" t="s">
        <v>40</v>
      </c>
      <c r="D1208" s="48" t="s">
        <v>36</v>
      </c>
      <c r="E1208" s="215" t="s">
        <v>352</v>
      </c>
      <c r="F1208" s="216" t="s">
        <v>172</v>
      </c>
      <c r="G1208" s="48" t="s">
        <v>113</v>
      </c>
      <c r="H1208" s="317">
        <f>'ПРИЛОЖЕНИЕ № 5 (расх)'!H1189</f>
        <v>79.3</v>
      </c>
    </row>
    <row r="1209" spans="1:8" ht="12.75" x14ac:dyDescent="0.2">
      <c r="A1209" s="448" t="s">
        <v>238</v>
      </c>
      <c r="C1209" s="48" t="s">
        <v>40</v>
      </c>
      <c r="D1209" s="48" t="s">
        <v>36</v>
      </c>
      <c r="E1209" s="215" t="s">
        <v>352</v>
      </c>
      <c r="F1209" s="216" t="s">
        <v>172</v>
      </c>
      <c r="G1209" s="48" t="s">
        <v>239</v>
      </c>
      <c r="H1209" s="317">
        <f>H1210</f>
        <v>0</v>
      </c>
    </row>
    <row r="1210" spans="1:8" ht="25.5" x14ac:dyDescent="0.2">
      <c r="A1210" s="170" t="s">
        <v>90</v>
      </c>
      <c r="C1210" s="48" t="s">
        <v>40</v>
      </c>
      <c r="D1210" s="48" t="s">
        <v>36</v>
      </c>
      <c r="E1210" s="215" t="s">
        <v>352</v>
      </c>
      <c r="F1210" s="216" t="s">
        <v>172</v>
      </c>
      <c r="G1210" s="48" t="s">
        <v>91</v>
      </c>
      <c r="H1210" s="317">
        <f>'ПРИЛОЖЕНИЕ № 5 (расх)'!H1191</f>
        <v>0</v>
      </c>
    </row>
    <row r="1211" spans="1:8" ht="13.5" x14ac:dyDescent="0.2">
      <c r="A1211" s="155" t="s">
        <v>353</v>
      </c>
      <c r="C1211" s="48" t="s">
        <v>40</v>
      </c>
      <c r="D1211" s="48" t="s">
        <v>36</v>
      </c>
      <c r="E1211" s="213" t="s">
        <v>351</v>
      </c>
      <c r="F1211" s="214" t="s">
        <v>72</v>
      </c>
      <c r="G1211" s="47"/>
      <c r="H1211" s="315">
        <f>H1214</f>
        <v>298.39999999999998</v>
      </c>
    </row>
    <row r="1212" spans="1:8" ht="13.5" x14ac:dyDescent="0.2">
      <c r="A1212" s="169" t="s">
        <v>224</v>
      </c>
      <c r="C1212" s="48" t="s">
        <v>40</v>
      </c>
      <c r="D1212" s="48" t="s">
        <v>36</v>
      </c>
      <c r="E1212" s="213" t="s">
        <v>351</v>
      </c>
      <c r="F1212" s="214" t="s">
        <v>172</v>
      </c>
      <c r="G1212" s="47"/>
      <c r="H1212" s="315">
        <f>H1213</f>
        <v>298.39999999999998</v>
      </c>
    </row>
    <row r="1213" spans="1:8" ht="12.75" x14ac:dyDescent="0.2">
      <c r="A1213" s="448" t="s">
        <v>238</v>
      </c>
      <c r="C1213" s="48" t="s">
        <v>40</v>
      </c>
      <c r="D1213" s="48" t="s">
        <v>36</v>
      </c>
      <c r="E1213" s="215" t="s">
        <v>351</v>
      </c>
      <c r="F1213" s="216" t="s">
        <v>172</v>
      </c>
      <c r="G1213" s="48" t="s">
        <v>239</v>
      </c>
      <c r="H1213" s="317">
        <f>H1214</f>
        <v>298.39999999999998</v>
      </c>
    </row>
    <row r="1214" spans="1:8" ht="25.5" x14ac:dyDescent="0.2">
      <c r="A1214" s="170" t="s">
        <v>90</v>
      </c>
      <c r="C1214" s="48" t="s">
        <v>40</v>
      </c>
      <c r="D1214" s="48" t="s">
        <v>36</v>
      </c>
      <c r="E1214" s="215" t="s">
        <v>351</v>
      </c>
      <c r="F1214" s="216" t="s">
        <v>172</v>
      </c>
      <c r="G1214" s="48" t="s">
        <v>91</v>
      </c>
      <c r="H1214" s="317">
        <f>('[1]701_С'!$G$68+'[1]701_С'!$G$72)/1000</f>
        <v>298.39999999999998</v>
      </c>
    </row>
    <row r="1215" spans="1:8" ht="13.5" x14ac:dyDescent="0.2">
      <c r="A1215" s="186" t="s">
        <v>486</v>
      </c>
      <c r="C1215" s="47" t="s">
        <v>40</v>
      </c>
      <c r="D1215" s="47" t="s">
        <v>36</v>
      </c>
      <c r="E1215" s="213" t="s">
        <v>485</v>
      </c>
      <c r="F1215" s="214" t="s">
        <v>72</v>
      </c>
      <c r="G1215" s="47"/>
      <c r="H1215" s="315">
        <f>H1216</f>
        <v>676.96</v>
      </c>
    </row>
    <row r="1216" spans="1:8" ht="13.5" x14ac:dyDescent="0.25">
      <c r="A1216" s="464" t="s">
        <v>224</v>
      </c>
      <c r="C1216" s="47" t="s">
        <v>40</v>
      </c>
      <c r="D1216" s="47" t="s">
        <v>36</v>
      </c>
      <c r="E1216" s="213" t="s">
        <v>485</v>
      </c>
      <c r="F1216" s="214" t="s">
        <v>172</v>
      </c>
      <c r="G1216" s="47"/>
      <c r="H1216" s="315">
        <f>H1217</f>
        <v>676.96</v>
      </c>
    </row>
    <row r="1217" spans="1:10" ht="12.75" x14ac:dyDescent="0.2">
      <c r="A1217" s="475" t="s">
        <v>238</v>
      </c>
      <c r="C1217" s="48" t="s">
        <v>40</v>
      </c>
      <c r="D1217" s="48" t="s">
        <v>36</v>
      </c>
      <c r="E1217" s="215" t="s">
        <v>485</v>
      </c>
      <c r="F1217" s="216" t="s">
        <v>172</v>
      </c>
      <c r="G1217" s="48" t="s">
        <v>239</v>
      </c>
      <c r="H1217" s="317">
        <f>H1218</f>
        <v>676.96</v>
      </c>
    </row>
    <row r="1218" spans="1:10" ht="25.5" x14ac:dyDescent="0.2">
      <c r="A1218" s="170" t="s">
        <v>90</v>
      </c>
      <c r="C1218" s="48" t="s">
        <v>40</v>
      </c>
      <c r="D1218" s="48" t="s">
        <v>36</v>
      </c>
      <c r="E1218" s="215" t="s">
        <v>485</v>
      </c>
      <c r="F1218" s="216" t="s">
        <v>172</v>
      </c>
      <c r="G1218" s="48" t="s">
        <v>91</v>
      </c>
      <c r="H1218" s="317">
        <f>('[1]701_С'!$G$74+'[1]701_С'!$G$70)/1000</f>
        <v>676.96</v>
      </c>
    </row>
    <row r="1219" spans="1:10" ht="14.25" x14ac:dyDescent="0.2">
      <c r="A1219" s="180" t="s">
        <v>639</v>
      </c>
      <c r="C1219" s="41" t="s">
        <v>40</v>
      </c>
      <c r="D1219" s="41" t="s">
        <v>34</v>
      </c>
      <c r="E1219" s="575"/>
      <c r="F1219" s="576"/>
      <c r="G1219" s="41"/>
      <c r="H1219" s="463">
        <f>H1220</f>
        <v>276</v>
      </c>
    </row>
    <row r="1220" spans="1:10" ht="27" x14ac:dyDescent="0.2">
      <c r="A1220" s="189" t="s">
        <v>520</v>
      </c>
      <c r="C1220" s="47" t="s">
        <v>40</v>
      </c>
      <c r="D1220" s="47" t="s">
        <v>34</v>
      </c>
      <c r="E1220" s="210" t="s">
        <v>349</v>
      </c>
      <c r="F1220" s="221" t="s">
        <v>72</v>
      </c>
      <c r="G1220" s="48"/>
      <c r="H1220" s="315">
        <f>H1221</f>
        <v>276</v>
      </c>
    </row>
    <row r="1221" spans="1:10" ht="27" x14ac:dyDescent="0.2">
      <c r="A1221" s="189" t="s">
        <v>520</v>
      </c>
      <c r="C1221" s="47" t="s">
        <v>40</v>
      </c>
      <c r="D1221" s="47" t="s">
        <v>34</v>
      </c>
      <c r="E1221" s="210" t="s">
        <v>349</v>
      </c>
      <c r="F1221" s="221" t="s">
        <v>661</v>
      </c>
      <c r="G1221" s="48"/>
      <c r="H1221" s="315">
        <f>H1222</f>
        <v>276</v>
      </c>
    </row>
    <row r="1222" spans="1:10" ht="38.25" x14ac:dyDescent="0.2">
      <c r="A1222" s="411" t="s">
        <v>240</v>
      </c>
      <c r="C1222" s="48" t="s">
        <v>40</v>
      </c>
      <c r="D1222" s="48" t="s">
        <v>34</v>
      </c>
      <c r="E1222" s="218" t="s">
        <v>349</v>
      </c>
      <c r="F1222" s="222" t="s">
        <v>661</v>
      </c>
      <c r="G1222" s="48" t="s">
        <v>241</v>
      </c>
      <c r="H1222" s="317">
        <f>H1223</f>
        <v>276</v>
      </c>
    </row>
    <row r="1223" spans="1:10" ht="13.5" thickBot="1" x14ac:dyDescent="0.25">
      <c r="A1223" s="179" t="s">
        <v>112</v>
      </c>
      <c r="C1223" s="48" t="s">
        <v>40</v>
      </c>
      <c r="D1223" s="48" t="s">
        <v>34</v>
      </c>
      <c r="E1223" s="218" t="s">
        <v>349</v>
      </c>
      <c r="F1223" s="222" t="s">
        <v>661</v>
      </c>
      <c r="G1223" s="48" t="s">
        <v>113</v>
      </c>
      <c r="H1223" s="317">
        <f>'ПРИЛОЖЕНИЕ № 5 (расх)'!H1204</f>
        <v>276</v>
      </c>
    </row>
    <row r="1224" spans="1:10" s="46" customFormat="1" ht="15" thickBot="1" x14ac:dyDescent="0.25">
      <c r="A1224" s="450" t="s">
        <v>49</v>
      </c>
      <c r="B1224" s="394" t="s">
        <v>428</v>
      </c>
      <c r="C1224" s="395" t="s">
        <v>42</v>
      </c>
      <c r="D1224" s="395"/>
      <c r="E1224" s="581"/>
      <c r="F1224" s="582"/>
      <c r="G1224" s="395"/>
      <c r="H1224" s="451">
        <f>H1225</f>
        <v>6746.66</v>
      </c>
      <c r="I1224" s="138"/>
      <c r="J1224" s="401"/>
    </row>
    <row r="1225" spans="1:10" ht="12.75" x14ac:dyDescent="0.2">
      <c r="A1225" s="234" t="s">
        <v>23</v>
      </c>
      <c r="C1225" s="101" t="s">
        <v>42</v>
      </c>
      <c r="D1225" s="101" t="s">
        <v>36</v>
      </c>
      <c r="E1225" s="579"/>
      <c r="F1225" s="580"/>
      <c r="G1225" s="101"/>
      <c r="H1225" s="318">
        <f>H1226+H1241</f>
        <v>6746.66</v>
      </c>
    </row>
    <row r="1226" spans="1:10" ht="12.75" x14ac:dyDescent="0.2">
      <c r="A1226" s="194" t="s">
        <v>225</v>
      </c>
      <c r="C1226" s="105" t="s">
        <v>42</v>
      </c>
      <c r="D1226" s="212" t="s">
        <v>36</v>
      </c>
      <c r="E1226" s="346" t="s">
        <v>221</v>
      </c>
      <c r="F1226" s="341" t="s">
        <v>72</v>
      </c>
      <c r="G1226" s="92"/>
      <c r="H1226" s="316">
        <f>H1227</f>
        <v>6741.66</v>
      </c>
    </row>
    <row r="1227" spans="1:10" ht="12.75" x14ac:dyDescent="0.2">
      <c r="A1227" s="339" t="s">
        <v>367</v>
      </c>
      <c r="C1227" s="105" t="s">
        <v>42</v>
      </c>
      <c r="D1227" s="212" t="s">
        <v>36</v>
      </c>
      <c r="E1227" s="212" t="s">
        <v>361</v>
      </c>
      <c r="F1227" s="92" t="s">
        <v>72</v>
      </c>
      <c r="G1227" s="92"/>
      <c r="H1227" s="316">
        <f>H1228+H1238+H1235</f>
        <v>6741.66</v>
      </c>
    </row>
    <row r="1228" spans="1:10" ht="12.75" x14ac:dyDescent="0.2">
      <c r="A1228" s="339" t="s">
        <v>228</v>
      </c>
      <c r="C1228" s="105" t="s">
        <v>42</v>
      </c>
      <c r="D1228" s="212" t="s">
        <v>36</v>
      </c>
      <c r="E1228" s="212" t="s">
        <v>361</v>
      </c>
      <c r="F1228" s="92" t="s">
        <v>214</v>
      </c>
      <c r="G1228" s="92"/>
      <c r="H1228" s="316">
        <f>H1229+H1231+H1233</f>
        <v>6415.7870000000003</v>
      </c>
    </row>
    <row r="1229" spans="1:10" ht="38.25" x14ac:dyDescent="0.2">
      <c r="A1229" s="411" t="s">
        <v>240</v>
      </c>
      <c r="C1229" s="48" t="s">
        <v>42</v>
      </c>
      <c r="D1229" s="48" t="s">
        <v>36</v>
      </c>
      <c r="E1229" s="215" t="s">
        <v>361</v>
      </c>
      <c r="F1229" s="216" t="s">
        <v>214</v>
      </c>
      <c r="G1229" s="216" t="s">
        <v>241</v>
      </c>
      <c r="H1229" s="317">
        <f>H1230</f>
        <v>5492.71</v>
      </c>
    </row>
    <row r="1230" spans="1:10" ht="12.75" x14ac:dyDescent="0.2">
      <c r="A1230" s="179" t="s">
        <v>112</v>
      </c>
      <c r="C1230" s="48" t="s">
        <v>42</v>
      </c>
      <c r="D1230" s="48" t="s">
        <v>36</v>
      </c>
      <c r="E1230" s="215" t="s">
        <v>361</v>
      </c>
      <c r="F1230" s="216" t="s">
        <v>214</v>
      </c>
      <c r="G1230" s="48" t="s">
        <v>113</v>
      </c>
      <c r="H1230" s="396">
        <f>'ПРИЛОЖЕНИЕ № 5 (расх)'!H1211</f>
        <v>5492.71</v>
      </c>
    </row>
    <row r="1231" spans="1:10" ht="12.75" x14ac:dyDescent="0.2">
      <c r="A1231" s="441" t="s">
        <v>238</v>
      </c>
      <c r="C1231" s="48" t="s">
        <v>42</v>
      </c>
      <c r="D1231" s="48" t="s">
        <v>36</v>
      </c>
      <c r="E1231" s="215" t="s">
        <v>361</v>
      </c>
      <c r="F1231" s="216" t="s">
        <v>214</v>
      </c>
      <c r="G1231" s="48" t="s">
        <v>239</v>
      </c>
      <c r="H1231" s="317">
        <f>H1232</f>
        <v>922.495</v>
      </c>
    </row>
    <row r="1232" spans="1:10" ht="25.5" x14ac:dyDescent="0.2">
      <c r="A1232" s="170" t="s">
        <v>90</v>
      </c>
      <c r="C1232" s="48" t="s">
        <v>42</v>
      </c>
      <c r="D1232" s="48" t="s">
        <v>36</v>
      </c>
      <c r="E1232" s="215" t="s">
        <v>361</v>
      </c>
      <c r="F1232" s="216" t="s">
        <v>214</v>
      </c>
      <c r="G1232" s="48" t="s">
        <v>91</v>
      </c>
      <c r="H1232" s="317">
        <f>'ПРИЛОЖЕНИЕ № 5 (расх)'!H1213</f>
        <v>922.495</v>
      </c>
    </row>
    <row r="1233" spans="1:10" ht="12.75" x14ac:dyDescent="0.2">
      <c r="A1233" s="413" t="s">
        <v>242</v>
      </c>
      <c r="C1233" s="48" t="s">
        <v>42</v>
      </c>
      <c r="D1233" s="48" t="s">
        <v>36</v>
      </c>
      <c r="E1233" s="215" t="s">
        <v>361</v>
      </c>
      <c r="F1233" s="216" t="s">
        <v>214</v>
      </c>
      <c r="G1233" s="216" t="s">
        <v>243</v>
      </c>
      <c r="H1233" s="317">
        <f>H1234</f>
        <v>0.58199999999999996</v>
      </c>
    </row>
    <row r="1234" spans="1:10" ht="12.75" x14ac:dyDescent="0.2">
      <c r="A1234" s="170" t="s">
        <v>62</v>
      </c>
      <c r="C1234" s="48" t="s">
        <v>42</v>
      </c>
      <c r="D1234" s="215" t="s">
        <v>36</v>
      </c>
      <c r="E1234" s="215" t="s">
        <v>361</v>
      </c>
      <c r="F1234" s="216" t="s">
        <v>214</v>
      </c>
      <c r="G1234" s="216" t="s">
        <v>63</v>
      </c>
      <c r="H1234" s="317">
        <f>'ПРИЛОЖЕНИЕ № 5 (расх)'!H1215</f>
        <v>0.58199999999999996</v>
      </c>
    </row>
    <row r="1235" spans="1:10" ht="12.75" x14ac:dyDescent="0.2">
      <c r="A1235" s="170" t="s">
        <v>405</v>
      </c>
      <c r="C1235" s="48" t="s">
        <v>403</v>
      </c>
      <c r="D1235" s="215" t="s">
        <v>36</v>
      </c>
      <c r="E1235" s="215" t="s">
        <v>361</v>
      </c>
      <c r="F1235" s="216" t="s">
        <v>404</v>
      </c>
      <c r="G1235" s="216"/>
      <c r="H1235" s="317">
        <f>H1236</f>
        <v>147.82499999999999</v>
      </c>
    </row>
    <row r="1236" spans="1:10" ht="38.25" x14ac:dyDescent="0.2">
      <c r="A1236" s="179" t="s">
        <v>240</v>
      </c>
      <c r="C1236" s="48" t="s">
        <v>403</v>
      </c>
      <c r="D1236" s="215" t="s">
        <v>36</v>
      </c>
      <c r="E1236" s="215" t="s">
        <v>361</v>
      </c>
      <c r="F1236" s="216" t="s">
        <v>404</v>
      </c>
      <c r="G1236" s="216" t="s">
        <v>241</v>
      </c>
      <c r="H1236" s="317">
        <f>H1237</f>
        <v>147.82499999999999</v>
      </c>
    </row>
    <row r="1237" spans="1:10" ht="12.75" x14ac:dyDescent="0.2">
      <c r="A1237" s="179" t="s">
        <v>112</v>
      </c>
      <c r="C1237" s="48" t="s">
        <v>403</v>
      </c>
      <c r="D1237" s="215" t="s">
        <v>36</v>
      </c>
      <c r="E1237" s="215" t="s">
        <v>361</v>
      </c>
      <c r="F1237" s="216" t="s">
        <v>404</v>
      </c>
      <c r="G1237" s="216" t="s">
        <v>113</v>
      </c>
      <c r="H1237" s="317">
        <f>'ПРИЛОЖЕНИЕ № 5 (расх)'!H1218</f>
        <v>147.82499999999999</v>
      </c>
    </row>
    <row r="1238" spans="1:10" ht="13.5" x14ac:dyDescent="0.2">
      <c r="A1238" s="169" t="s">
        <v>231</v>
      </c>
      <c r="C1238" s="47" t="s">
        <v>42</v>
      </c>
      <c r="D1238" s="213" t="s">
        <v>36</v>
      </c>
      <c r="E1238" s="212" t="s">
        <v>361</v>
      </c>
      <c r="F1238" s="211" t="s">
        <v>168</v>
      </c>
      <c r="G1238" s="48"/>
      <c r="H1238" s="315">
        <f>H1239</f>
        <v>178.048</v>
      </c>
    </row>
    <row r="1239" spans="1:10" ht="12.75" x14ac:dyDescent="0.2">
      <c r="A1239" s="441" t="s">
        <v>238</v>
      </c>
      <c r="C1239" s="48" t="s">
        <v>42</v>
      </c>
      <c r="D1239" s="48" t="s">
        <v>36</v>
      </c>
      <c r="E1239" s="215" t="s">
        <v>361</v>
      </c>
      <c r="F1239" s="216" t="s">
        <v>168</v>
      </c>
      <c r="G1239" s="48" t="s">
        <v>239</v>
      </c>
      <c r="H1239" s="317">
        <f>H1240</f>
        <v>178.048</v>
      </c>
    </row>
    <row r="1240" spans="1:10" ht="25.5" x14ac:dyDescent="0.2">
      <c r="A1240" s="168" t="s">
        <v>90</v>
      </c>
      <c r="C1240" s="48" t="s">
        <v>42</v>
      </c>
      <c r="D1240" s="48" t="s">
        <v>36</v>
      </c>
      <c r="E1240" s="215" t="s">
        <v>361</v>
      </c>
      <c r="F1240" s="216" t="s">
        <v>168</v>
      </c>
      <c r="G1240" s="48" t="s">
        <v>91</v>
      </c>
      <c r="H1240" s="317">
        <f>'ПРИЛОЖЕНИЕ № 5 (расх)'!H1221</f>
        <v>178.048</v>
      </c>
    </row>
    <row r="1241" spans="1:10" ht="12.75" x14ac:dyDescent="0.2">
      <c r="A1241" s="299" t="s">
        <v>225</v>
      </c>
      <c r="C1241" s="517" t="s">
        <v>42</v>
      </c>
      <c r="D1241" s="517" t="s">
        <v>36</v>
      </c>
      <c r="E1241" s="208" t="s">
        <v>221</v>
      </c>
      <c r="F1241" s="92" t="s">
        <v>72</v>
      </c>
      <c r="G1241" s="280"/>
      <c r="H1241" s="316">
        <f>H1242</f>
        <v>5</v>
      </c>
    </row>
    <row r="1242" spans="1:10" ht="27" x14ac:dyDescent="0.2">
      <c r="A1242" s="169" t="s">
        <v>620</v>
      </c>
      <c r="C1242" s="519" t="s">
        <v>42</v>
      </c>
      <c r="D1242" s="519" t="s">
        <v>36</v>
      </c>
      <c r="E1242" s="210" t="s">
        <v>221</v>
      </c>
      <c r="F1242" s="214" t="s">
        <v>648</v>
      </c>
      <c r="G1242" s="19"/>
      <c r="H1242" s="315">
        <f>H1243</f>
        <v>5</v>
      </c>
    </row>
    <row r="1243" spans="1:10" ht="12.75" x14ac:dyDescent="0.2">
      <c r="A1243" s="416" t="s">
        <v>238</v>
      </c>
      <c r="C1243" s="516" t="s">
        <v>42</v>
      </c>
      <c r="D1243" s="516" t="s">
        <v>36</v>
      </c>
      <c r="E1243" s="218" t="s">
        <v>221</v>
      </c>
      <c r="F1243" s="216" t="s">
        <v>648</v>
      </c>
      <c r="G1243" s="20" t="s">
        <v>239</v>
      </c>
      <c r="H1243" s="317">
        <f>H1244</f>
        <v>5</v>
      </c>
    </row>
    <row r="1244" spans="1:10" ht="26.25" thickBot="1" x14ac:dyDescent="0.25">
      <c r="A1244" s="170" t="s">
        <v>90</v>
      </c>
      <c r="C1244" s="516" t="s">
        <v>42</v>
      </c>
      <c r="D1244" s="516" t="s">
        <v>36</v>
      </c>
      <c r="E1244" s="218" t="s">
        <v>221</v>
      </c>
      <c r="F1244" s="216" t="s">
        <v>648</v>
      </c>
      <c r="G1244" s="20" t="s">
        <v>91</v>
      </c>
      <c r="H1244" s="317">
        <f>'ПРИЛОЖЕНИЕ № 5 (расх)'!H1225</f>
        <v>5</v>
      </c>
    </row>
    <row r="1245" spans="1:10" ht="29.25" thickBot="1" x14ac:dyDescent="0.25">
      <c r="A1245" s="442" t="s">
        <v>47</v>
      </c>
      <c r="B1245" s="402"/>
      <c r="C1245" s="395" t="s">
        <v>46</v>
      </c>
      <c r="D1245" s="395"/>
      <c r="E1245" s="581"/>
      <c r="F1245" s="582"/>
      <c r="G1245" s="395"/>
      <c r="H1245" s="449">
        <f>H1246</f>
        <v>107.35</v>
      </c>
      <c r="J1245" s="403"/>
    </row>
    <row r="1246" spans="1:10" ht="12.75" x14ac:dyDescent="0.2">
      <c r="A1246" s="184" t="s">
        <v>52</v>
      </c>
      <c r="C1246" s="22" t="s">
        <v>46</v>
      </c>
      <c r="D1246" s="22" t="s">
        <v>33</v>
      </c>
      <c r="E1246" s="575"/>
      <c r="F1246" s="576"/>
      <c r="G1246" s="22"/>
      <c r="H1246" s="311">
        <f>H1248</f>
        <v>107.35</v>
      </c>
    </row>
    <row r="1247" spans="1:10" ht="27" x14ac:dyDescent="0.2">
      <c r="A1247" s="169" t="s">
        <v>545</v>
      </c>
      <c r="C1247" s="19" t="s">
        <v>46</v>
      </c>
      <c r="D1247" s="19" t="s">
        <v>33</v>
      </c>
      <c r="E1247" s="210" t="s">
        <v>180</v>
      </c>
      <c r="F1247" s="211" t="s">
        <v>72</v>
      </c>
      <c r="G1247" s="27"/>
      <c r="H1247" s="312">
        <f>H1248</f>
        <v>107.35</v>
      </c>
    </row>
    <row r="1248" spans="1:10" ht="12.75" x14ac:dyDescent="0.2">
      <c r="A1248" s="279" t="s">
        <v>161</v>
      </c>
      <c r="C1248" s="280" t="s">
        <v>46</v>
      </c>
      <c r="D1248" s="280" t="s">
        <v>33</v>
      </c>
      <c r="E1248" s="208" t="s">
        <v>456</v>
      </c>
      <c r="F1248" s="209" t="s">
        <v>72</v>
      </c>
      <c r="G1248" s="280"/>
      <c r="H1248" s="412">
        <f>H1249</f>
        <v>107.35</v>
      </c>
    </row>
    <row r="1249" spans="1:10" ht="13.5" x14ac:dyDescent="0.2">
      <c r="A1249" s="167" t="s">
        <v>66</v>
      </c>
      <c r="C1249" s="19" t="s">
        <v>46</v>
      </c>
      <c r="D1249" s="19" t="s">
        <v>33</v>
      </c>
      <c r="E1249" s="210" t="s">
        <v>456</v>
      </c>
      <c r="F1249" s="211" t="s">
        <v>173</v>
      </c>
      <c r="G1249" s="19"/>
      <c r="H1249" s="420">
        <f>H1251</f>
        <v>107.35</v>
      </c>
    </row>
    <row r="1250" spans="1:10" ht="12.75" x14ac:dyDescent="0.2">
      <c r="A1250" s="168" t="s">
        <v>248</v>
      </c>
      <c r="C1250" s="20" t="s">
        <v>46</v>
      </c>
      <c r="D1250" s="20" t="s">
        <v>33</v>
      </c>
      <c r="E1250" s="218" t="s">
        <v>456</v>
      </c>
      <c r="F1250" s="216" t="s">
        <v>173</v>
      </c>
      <c r="G1250" s="20" t="s">
        <v>249</v>
      </c>
      <c r="H1250" s="415">
        <f>H1251</f>
        <v>107.35</v>
      </c>
    </row>
    <row r="1251" spans="1:10" ht="13.5" thickBot="1" x14ac:dyDescent="0.25">
      <c r="A1251" s="168" t="s">
        <v>66</v>
      </c>
      <c r="C1251" s="20" t="s">
        <v>46</v>
      </c>
      <c r="D1251" s="20" t="s">
        <v>33</v>
      </c>
      <c r="E1251" s="218" t="s">
        <v>456</v>
      </c>
      <c r="F1251" s="216" t="s">
        <v>173</v>
      </c>
      <c r="G1251" s="20" t="s">
        <v>0</v>
      </c>
      <c r="H1251" s="314">
        <f>'ПРИЛОЖЕНИЕ № 5 (расх)'!H1285</f>
        <v>107.35</v>
      </c>
    </row>
    <row r="1252" spans="1:10" ht="14.25" x14ac:dyDescent="0.2">
      <c r="A1252" s="452" t="s">
        <v>27</v>
      </c>
      <c r="B1252" s="453"/>
      <c r="C1252" s="454"/>
      <c r="D1252" s="454"/>
      <c r="E1252" s="455"/>
      <c r="F1252" s="455"/>
      <c r="G1252" s="456"/>
      <c r="H1252" s="457">
        <f>H1246+H1225+H1199+H1180+H1159+H1153+H1025+H1015+H920+H867+H658+H522+H431+H388+H362+H333+H325+H513+H306+H317+H290+H265+H233+H227+H125+H119+H82+H45+H30+H18+H1219+H109</f>
        <v>585060.93999999994</v>
      </c>
      <c r="I1252" s="4"/>
      <c r="J1252" s="4"/>
    </row>
  </sheetData>
  <mergeCells count="58">
    <mergeCell ref="A1:H1"/>
    <mergeCell ref="E512:F512"/>
    <mergeCell ref="E513:F513"/>
    <mergeCell ref="C5:H5"/>
    <mergeCell ref="A10:H10"/>
    <mergeCell ref="E14:F14"/>
    <mergeCell ref="B13:G13"/>
    <mergeCell ref="A11:H11"/>
    <mergeCell ref="A9:H9"/>
    <mergeCell ref="A13:A14"/>
    <mergeCell ref="G3:H3"/>
    <mergeCell ref="C4:H4"/>
    <mergeCell ref="D6:H6"/>
    <mergeCell ref="A8:H8"/>
    <mergeCell ref="E289:F289"/>
    <mergeCell ref="E306:F306"/>
    <mergeCell ref="E1199:F1199"/>
    <mergeCell ref="E361:F361"/>
    <mergeCell ref="E388:F388"/>
    <mergeCell ref="E362:F362"/>
    <mergeCell ref="E658:F658"/>
    <mergeCell ref="E431:F431"/>
    <mergeCell ref="E521:F521"/>
    <mergeCell ref="E522:F522"/>
    <mergeCell ref="E1025:F1025"/>
    <mergeCell ref="E1159:F1159"/>
    <mergeCell ref="E1219:F1219"/>
    <mergeCell ref="E317:F317"/>
    <mergeCell ref="E325:F325"/>
    <mergeCell ref="E333:F333"/>
    <mergeCell ref="J13:J14"/>
    <mergeCell ref="E227:F227"/>
    <mergeCell ref="E233:F233"/>
    <mergeCell ref="E290:F290"/>
    <mergeCell ref="E30:F30"/>
    <mergeCell ref="I13:I14"/>
    <mergeCell ref="E15:F15"/>
    <mergeCell ref="E265:F265"/>
    <mergeCell ref="E125:F125"/>
    <mergeCell ref="E45:F45"/>
    <mergeCell ref="E82:F82"/>
    <mergeCell ref="E119:F119"/>
    <mergeCell ref="E226:F226"/>
    <mergeCell ref="E109:F109"/>
    <mergeCell ref="H13:H14"/>
    <mergeCell ref="E232:F232"/>
    <mergeCell ref="E1246:F1246"/>
    <mergeCell ref="E1180:F1180"/>
    <mergeCell ref="E1225:F1225"/>
    <mergeCell ref="E867:F867"/>
    <mergeCell ref="E920:F920"/>
    <mergeCell ref="E1015:F1015"/>
    <mergeCell ref="E1024:F1024"/>
    <mergeCell ref="E1152:F1152"/>
    <mergeCell ref="E1179:F1179"/>
    <mergeCell ref="E1224:F1224"/>
    <mergeCell ref="E1245:F1245"/>
    <mergeCell ref="E1153:F1153"/>
  </mergeCells>
  <phoneticPr fontId="2" type="noConversion"/>
  <printOptions horizontalCentered="1" gridLinesSet="0"/>
  <pageMargins left="0.98425196850393704" right="0.47244094488188981" top="0.43307086614173229" bottom="0.43307086614173229" header="0" footer="0.15748031496062992"/>
  <pageSetup paperSize="9" scale="66" firstPageNumber="10" fitToHeight="23" orientation="portrait" useFirstPageNumber="1" verticalDpi="300" r:id="rId1"/>
  <headerFooter>
    <oddHeader>&amp;C&amp;P</oddHeader>
  </headerFooter>
  <rowBreaks count="4" manualBreakCount="4">
    <brk id="239" max="8" man="1"/>
    <brk id="525" max="8" man="1"/>
    <brk id="583" max="8" man="1"/>
    <brk id="638" max="8" man="1"/>
  </rowBreaks>
  <colBreaks count="1" manualBreakCount="1">
    <brk id="8" max="1141" man="1"/>
  </colBreaks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tabColor indexed="43"/>
  </sheetPr>
  <dimension ref="A1:XET1287"/>
  <sheetViews>
    <sheetView showGridLines="0" tabSelected="1" view="pageBreakPreview" zoomScaleNormal="100" zoomScaleSheetLayoutView="100" workbookViewId="0">
      <selection activeCell="A1292" sqref="A1292"/>
    </sheetView>
  </sheetViews>
  <sheetFormatPr defaultRowHeight="12.75" x14ac:dyDescent="0.2"/>
  <cols>
    <col min="1" max="1" width="77.85546875" style="4" customWidth="1"/>
    <col min="2" max="2" width="5.28515625" style="76" customWidth="1"/>
    <col min="3" max="3" width="4.5703125" style="77" customWidth="1"/>
    <col min="4" max="4" width="4.85546875" style="77" customWidth="1"/>
    <col min="5" max="6" width="8.85546875" style="78" customWidth="1"/>
    <col min="7" max="7" width="5.42578125" style="78" customWidth="1"/>
    <col min="8" max="8" width="14.85546875" style="327" customWidth="1"/>
    <col min="9" max="10" width="14.140625" style="73" hidden="1" customWidth="1"/>
    <col min="11" max="16384" width="9.140625" style="4"/>
  </cols>
  <sheetData>
    <row r="1" spans="1:16374" ht="108" customHeight="1" x14ac:dyDescent="0.2">
      <c r="A1" s="562" t="s">
        <v>756</v>
      </c>
      <c r="B1" s="563"/>
      <c r="C1" s="563"/>
      <c r="D1" s="563"/>
      <c r="E1" s="563"/>
      <c r="F1" s="563"/>
      <c r="G1" s="563"/>
      <c r="H1" s="563"/>
    </row>
    <row r="3" spans="1:16374" x14ac:dyDescent="0.2">
      <c r="A3" s="1"/>
      <c r="B3" s="596" t="s">
        <v>127</v>
      </c>
      <c r="C3" s="596"/>
      <c r="D3" s="596"/>
      <c r="E3" s="596"/>
      <c r="F3" s="596"/>
      <c r="G3" s="609"/>
      <c r="H3" s="596"/>
      <c r="I3" s="465"/>
      <c r="J3" s="465"/>
    </row>
    <row r="4" spans="1:16374" x14ac:dyDescent="0.2">
      <c r="A4" s="1"/>
      <c r="B4" s="589" t="s">
        <v>59</v>
      </c>
      <c r="C4" s="589"/>
      <c r="D4" s="589"/>
      <c r="E4" s="589"/>
      <c r="F4" s="589"/>
      <c r="G4" s="590"/>
      <c r="H4" s="589"/>
    </row>
    <row r="5" spans="1:16374" s="2" customFormat="1" ht="14.25" customHeight="1" x14ac:dyDescent="0.2">
      <c r="A5" s="479"/>
      <c r="B5" s="600" t="s">
        <v>131</v>
      </c>
      <c r="C5" s="600"/>
      <c r="D5" s="600"/>
      <c r="E5" s="600"/>
      <c r="F5" s="600"/>
      <c r="G5" s="601"/>
      <c r="H5" s="600"/>
      <c r="I5" s="604"/>
      <c r="J5" s="604"/>
    </row>
    <row r="6" spans="1:16374" s="2" customFormat="1" ht="15" customHeight="1" x14ac:dyDescent="0.2">
      <c r="A6" s="479"/>
      <c r="B6" s="605" t="s">
        <v>614</v>
      </c>
      <c r="C6" s="605"/>
      <c r="D6" s="605"/>
      <c r="E6" s="605"/>
      <c r="F6" s="605"/>
      <c r="G6" s="606"/>
      <c r="H6" s="605"/>
    </row>
    <row r="7" spans="1:16374" s="2" customFormat="1" ht="22.5" customHeight="1" x14ac:dyDescent="0.25">
      <c r="A7" s="599" t="s">
        <v>128</v>
      </c>
      <c r="B7" s="599"/>
      <c r="C7" s="599"/>
      <c r="D7" s="599"/>
      <c r="E7" s="599"/>
      <c r="F7" s="599"/>
      <c r="G7" s="599"/>
      <c r="H7" s="599"/>
    </row>
    <row r="8" spans="1:16374" s="2" customFormat="1" ht="15.75" x14ac:dyDescent="0.25">
      <c r="A8" s="598" t="s">
        <v>500</v>
      </c>
      <c r="B8" s="598"/>
      <c r="C8" s="598"/>
      <c r="D8" s="598"/>
      <c r="E8" s="598"/>
      <c r="F8" s="598"/>
      <c r="G8" s="598"/>
      <c r="H8" s="598"/>
      <c r="I8" s="598"/>
      <c r="J8" s="598"/>
      <c r="K8" s="598"/>
      <c r="L8" s="598"/>
      <c r="M8" s="598"/>
      <c r="N8" s="598"/>
      <c r="O8" s="598"/>
      <c r="P8" s="598"/>
      <c r="Q8" s="598"/>
      <c r="R8" s="598"/>
      <c r="S8" s="598"/>
      <c r="T8" s="598"/>
      <c r="U8" s="598"/>
      <c r="V8" s="598"/>
      <c r="W8" s="598"/>
      <c r="X8" s="598"/>
      <c r="Y8" s="598"/>
      <c r="Z8" s="598"/>
      <c r="AA8" s="598"/>
      <c r="AB8" s="598"/>
      <c r="AC8" s="598"/>
      <c r="AD8" s="598"/>
      <c r="AE8" s="598"/>
      <c r="AF8" s="598"/>
      <c r="AG8" s="598"/>
      <c r="AH8" s="598"/>
      <c r="AI8" s="598"/>
      <c r="AJ8" s="598"/>
      <c r="AK8" s="598"/>
      <c r="AL8" s="598"/>
      <c r="AM8" s="598"/>
      <c r="AN8" s="598"/>
      <c r="AO8" s="598"/>
      <c r="AP8" s="598"/>
      <c r="AQ8" s="598"/>
      <c r="AR8" s="598"/>
      <c r="AS8" s="598"/>
      <c r="AT8" s="598"/>
      <c r="AU8" s="598"/>
      <c r="AV8" s="598"/>
      <c r="AW8" s="598"/>
      <c r="AX8" s="598"/>
      <c r="AY8" s="598"/>
      <c r="AZ8" s="598"/>
      <c r="BA8" s="598"/>
      <c r="BB8" s="598"/>
      <c r="BC8" s="598"/>
      <c r="BD8" s="598"/>
      <c r="BE8" s="598"/>
      <c r="BF8" s="598"/>
      <c r="BG8" s="598"/>
      <c r="BH8" s="598"/>
      <c r="BI8" s="598"/>
      <c r="BJ8" s="598"/>
      <c r="BK8" s="598"/>
      <c r="BL8" s="598"/>
      <c r="BM8" s="598"/>
      <c r="BN8" s="598"/>
      <c r="BO8" s="598"/>
      <c r="BP8" s="598"/>
      <c r="BQ8" s="598"/>
      <c r="BR8" s="598"/>
      <c r="BS8" s="598"/>
      <c r="BT8" s="598"/>
      <c r="BU8" s="598"/>
      <c r="BV8" s="598"/>
      <c r="BW8" s="598"/>
      <c r="BX8" s="598"/>
      <c r="BY8" s="598"/>
      <c r="BZ8" s="598"/>
      <c r="CA8" s="598"/>
      <c r="CB8" s="598"/>
      <c r="CC8" s="598"/>
      <c r="CD8" s="598"/>
      <c r="CE8" s="598"/>
      <c r="CF8" s="598"/>
      <c r="CG8" s="598"/>
      <c r="CH8" s="598"/>
      <c r="CI8" s="598"/>
      <c r="CJ8" s="598"/>
      <c r="CK8" s="598"/>
      <c r="CL8" s="598"/>
      <c r="CM8" s="598"/>
      <c r="CN8" s="598"/>
      <c r="CO8" s="598"/>
      <c r="CP8" s="598"/>
      <c r="CQ8" s="598"/>
      <c r="CR8" s="598"/>
      <c r="CS8" s="598"/>
      <c r="CT8" s="598"/>
      <c r="CU8" s="598"/>
      <c r="CV8" s="598"/>
      <c r="CW8" s="598"/>
      <c r="CX8" s="598"/>
      <c r="CY8" s="598"/>
      <c r="CZ8" s="598"/>
      <c r="DA8" s="598"/>
      <c r="DB8" s="598"/>
      <c r="DC8" s="598"/>
      <c r="DD8" s="598"/>
      <c r="DE8" s="598"/>
      <c r="DF8" s="598"/>
      <c r="DG8" s="598"/>
      <c r="DH8" s="598"/>
      <c r="DI8" s="598"/>
      <c r="DJ8" s="598"/>
      <c r="DK8" s="598"/>
      <c r="DL8" s="598"/>
      <c r="DM8" s="598"/>
      <c r="DN8" s="598"/>
      <c r="DO8" s="598"/>
      <c r="DP8" s="598"/>
      <c r="DQ8" s="598"/>
      <c r="DR8" s="598"/>
      <c r="DS8" s="598"/>
      <c r="DT8" s="598"/>
      <c r="DU8" s="598"/>
      <c r="DV8" s="598"/>
      <c r="DW8" s="598"/>
      <c r="DX8" s="598"/>
      <c r="DY8" s="598"/>
      <c r="DZ8" s="598"/>
      <c r="EA8" s="598"/>
      <c r="EB8" s="598"/>
      <c r="EC8" s="598"/>
      <c r="ED8" s="598"/>
      <c r="EE8" s="598"/>
      <c r="EF8" s="598"/>
      <c r="EG8" s="598"/>
      <c r="EH8" s="598"/>
      <c r="EI8" s="598"/>
      <c r="EJ8" s="598"/>
      <c r="EK8" s="598"/>
      <c r="EL8" s="598"/>
      <c r="EM8" s="598"/>
      <c r="EN8" s="598"/>
      <c r="EO8" s="598"/>
      <c r="EP8" s="598"/>
      <c r="EQ8" s="598"/>
      <c r="ER8" s="598"/>
      <c r="ES8" s="598"/>
      <c r="ET8" s="598"/>
      <c r="EU8" s="598"/>
      <c r="EV8" s="598"/>
      <c r="EW8" s="598"/>
      <c r="EX8" s="598"/>
      <c r="EY8" s="598"/>
      <c r="EZ8" s="598"/>
      <c r="FA8" s="598"/>
      <c r="FB8" s="598"/>
      <c r="FC8" s="598"/>
      <c r="FD8" s="598"/>
      <c r="FE8" s="598"/>
      <c r="FF8" s="598"/>
      <c r="FG8" s="598"/>
      <c r="FH8" s="598"/>
      <c r="FI8" s="598"/>
      <c r="FJ8" s="598"/>
      <c r="FK8" s="598"/>
      <c r="FL8" s="598"/>
      <c r="FM8" s="598"/>
      <c r="FN8" s="598"/>
      <c r="FO8" s="598"/>
      <c r="FP8" s="598"/>
      <c r="FQ8" s="598"/>
      <c r="FR8" s="598"/>
      <c r="FS8" s="598"/>
      <c r="FT8" s="598"/>
      <c r="FU8" s="598"/>
      <c r="FV8" s="598"/>
      <c r="FW8" s="598"/>
      <c r="FX8" s="598"/>
      <c r="FY8" s="598"/>
      <c r="FZ8" s="598"/>
      <c r="GA8" s="598"/>
      <c r="GB8" s="598"/>
      <c r="GC8" s="598"/>
      <c r="GD8" s="598"/>
      <c r="GE8" s="598"/>
      <c r="GF8" s="598"/>
      <c r="GG8" s="598"/>
      <c r="GH8" s="598"/>
      <c r="GI8" s="598"/>
      <c r="GJ8" s="598"/>
      <c r="GK8" s="598"/>
      <c r="GL8" s="598"/>
      <c r="GM8" s="598"/>
      <c r="GN8" s="598"/>
      <c r="GO8" s="598"/>
      <c r="GP8" s="598"/>
      <c r="GQ8" s="598"/>
      <c r="GR8" s="598"/>
      <c r="GS8" s="598"/>
      <c r="GT8" s="598"/>
      <c r="GU8" s="598"/>
      <c r="GV8" s="598"/>
      <c r="GW8" s="598"/>
      <c r="GX8" s="598"/>
      <c r="GY8" s="598"/>
      <c r="GZ8" s="598"/>
      <c r="HA8" s="598"/>
      <c r="HB8" s="598"/>
      <c r="HC8" s="598"/>
      <c r="HD8" s="598"/>
      <c r="HE8" s="598"/>
      <c r="HF8" s="598"/>
      <c r="HG8" s="598"/>
      <c r="HH8" s="598"/>
      <c r="HI8" s="598"/>
      <c r="HJ8" s="598"/>
      <c r="HK8" s="598"/>
      <c r="HL8" s="598"/>
      <c r="HM8" s="598"/>
      <c r="HN8" s="598"/>
      <c r="HO8" s="598"/>
      <c r="HP8" s="598"/>
      <c r="HQ8" s="598"/>
      <c r="HR8" s="598"/>
      <c r="HS8" s="598"/>
      <c r="HT8" s="598"/>
      <c r="HU8" s="598"/>
      <c r="HV8" s="598"/>
      <c r="HW8" s="598"/>
      <c r="HX8" s="598"/>
      <c r="HY8" s="598"/>
      <c r="HZ8" s="598"/>
      <c r="IA8" s="598"/>
      <c r="IB8" s="598"/>
      <c r="IC8" s="598"/>
      <c r="ID8" s="598"/>
      <c r="IE8" s="598"/>
      <c r="IF8" s="598"/>
      <c r="IG8" s="598"/>
      <c r="IH8" s="598"/>
      <c r="II8" s="598"/>
      <c r="IJ8" s="598"/>
      <c r="IK8" s="598"/>
      <c r="IL8" s="598"/>
      <c r="IM8" s="598"/>
      <c r="IN8" s="598"/>
      <c r="IO8" s="598"/>
      <c r="IP8" s="598"/>
      <c r="IQ8" s="598"/>
      <c r="IR8" s="598"/>
      <c r="IS8" s="598"/>
      <c r="IT8" s="598"/>
      <c r="IU8" s="598"/>
      <c r="IV8" s="598"/>
      <c r="IW8" s="598"/>
      <c r="IX8" s="598"/>
      <c r="IY8" s="598"/>
      <c r="IZ8" s="598"/>
      <c r="JA8" s="598"/>
      <c r="JB8" s="598"/>
      <c r="JC8" s="598"/>
      <c r="JD8" s="598"/>
      <c r="JE8" s="598"/>
      <c r="JF8" s="598"/>
      <c r="JG8" s="598"/>
      <c r="JH8" s="598"/>
      <c r="JI8" s="598"/>
      <c r="JJ8" s="598"/>
      <c r="JK8" s="598"/>
      <c r="JL8" s="598"/>
      <c r="JM8" s="598"/>
      <c r="JN8" s="598"/>
      <c r="JO8" s="598"/>
      <c r="JP8" s="598"/>
      <c r="JQ8" s="598"/>
      <c r="JR8" s="598"/>
      <c r="JS8" s="598"/>
      <c r="JT8" s="598"/>
      <c r="JU8" s="598"/>
      <c r="JV8" s="598"/>
      <c r="JW8" s="598"/>
      <c r="JX8" s="598"/>
      <c r="JY8" s="598"/>
      <c r="JZ8" s="598"/>
      <c r="KA8" s="598"/>
      <c r="KB8" s="598"/>
      <c r="KC8" s="598"/>
      <c r="KD8" s="598"/>
      <c r="KE8" s="598"/>
      <c r="KF8" s="598"/>
      <c r="KG8" s="598"/>
      <c r="KH8" s="598"/>
      <c r="KI8" s="598"/>
      <c r="KJ8" s="598"/>
      <c r="KK8" s="598"/>
      <c r="KL8" s="598"/>
      <c r="KM8" s="598"/>
      <c r="KN8" s="598"/>
      <c r="KO8" s="598"/>
      <c r="KP8" s="598"/>
      <c r="KQ8" s="598"/>
      <c r="KR8" s="598"/>
      <c r="KS8" s="598"/>
      <c r="KT8" s="598"/>
      <c r="KU8" s="598"/>
      <c r="KV8" s="598"/>
      <c r="KW8" s="598"/>
      <c r="KX8" s="598"/>
      <c r="KY8" s="598"/>
      <c r="KZ8" s="598"/>
      <c r="LA8" s="598"/>
      <c r="LB8" s="598"/>
      <c r="LC8" s="598"/>
      <c r="LD8" s="598"/>
      <c r="LE8" s="598"/>
      <c r="LF8" s="598"/>
      <c r="LG8" s="598"/>
      <c r="LH8" s="598"/>
      <c r="LI8" s="598"/>
      <c r="LJ8" s="598"/>
      <c r="LK8" s="598"/>
      <c r="LL8" s="598"/>
      <c r="LM8" s="598"/>
      <c r="LN8" s="598"/>
      <c r="LO8" s="598"/>
      <c r="LP8" s="598"/>
      <c r="LQ8" s="598"/>
      <c r="LR8" s="598"/>
      <c r="LS8" s="598"/>
      <c r="LT8" s="598"/>
      <c r="LU8" s="598"/>
      <c r="LV8" s="598"/>
      <c r="LW8" s="598"/>
      <c r="LX8" s="598"/>
      <c r="LY8" s="598"/>
      <c r="LZ8" s="598"/>
      <c r="MA8" s="598"/>
      <c r="MB8" s="598"/>
      <c r="MC8" s="598"/>
      <c r="MD8" s="598"/>
      <c r="ME8" s="598"/>
      <c r="MF8" s="598"/>
      <c r="MG8" s="598"/>
      <c r="MH8" s="598"/>
      <c r="MI8" s="598"/>
      <c r="MJ8" s="598"/>
      <c r="MK8" s="598"/>
      <c r="ML8" s="598"/>
      <c r="MM8" s="598"/>
      <c r="MN8" s="598"/>
      <c r="MO8" s="598"/>
      <c r="MP8" s="598"/>
      <c r="MQ8" s="598"/>
      <c r="MR8" s="598"/>
      <c r="MS8" s="598"/>
      <c r="MT8" s="598"/>
      <c r="MU8" s="598"/>
      <c r="MV8" s="598"/>
      <c r="MW8" s="598"/>
      <c r="MX8" s="598"/>
      <c r="MY8" s="598"/>
      <c r="MZ8" s="598"/>
      <c r="NA8" s="598"/>
      <c r="NB8" s="598"/>
      <c r="NC8" s="598"/>
      <c r="ND8" s="598"/>
      <c r="NE8" s="598"/>
      <c r="NF8" s="598"/>
      <c r="NG8" s="598"/>
      <c r="NH8" s="598"/>
      <c r="NI8" s="598"/>
      <c r="NJ8" s="598"/>
      <c r="NK8" s="598"/>
      <c r="NL8" s="598"/>
      <c r="NM8" s="598"/>
      <c r="NN8" s="598"/>
      <c r="NO8" s="598"/>
      <c r="NP8" s="598"/>
      <c r="NQ8" s="598"/>
      <c r="NR8" s="598"/>
      <c r="NS8" s="598"/>
      <c r="NT8" s="598"/>
      <c r="NU8" s="598"/>
      <c r="NV8" s="598"/>
      <c r="NW8" s="598"/>
      <c r="NX8" s="598"/>
      <c r="NY8" s="598"/>
      <c r="NZ8" s="598"/>
      <c r="OA8" s="598"/>
      <c r="OB8" s="598"/>
      <c r="OC8" s="598"/>
      <c r="OD8" s="598"/>
      <c r="OE8" s="598"/>
      <c r="OF8" s="598"/>
      <c r="OG8" s="598"/>
      <c r="OH8" s="598"/>
      <c r="OI8" s="598"/>
      <c r="OJ8" s="598"/>
      <c r="OK8" s="598"/>
      <c r="OL8" s="598"/>
      <c r="OM8" s="598"/>
      <c r="ON8" s="598"/>
      <c r="OO8" s="598"/>
      <c r="OP8" s="598"/>
      <c r="OQ8" s="598"/>
      <c r="OR8" s="598"/>
      <c r="OS8" s="598"/>
      <c r="OT8" s="598"/>
      <c r="OU8" s="598"/>
      <c r="OV8" s="598"/>
      <c r="OW8" s="598"/>
      <c r="OX8" s="598"/>
      <c r="OY8" s="598"/>
      <c r="OZ8" s="598"/>
      <c r="PA8" s="598"/>
      <c r="PB8" s="598"/>
      <c r="PC8" s="598"/>
      <c r="PD8" s="598"/>
      <c r="PE8" s="598"/>
      <c r="PF8" s="598"/>
      <c r="PG8" s="598"/>
      <c r="PH8" s="598"/>
      <c r="PI8" s="598"/>
      <c r="PJ8" s="598"/>
      <c r="PK8" s="598"/>
      <c r="PL8" s="598"/>
      <c r="PM8" s="598"/>
      <c r="PN8" s="598"/>
      <c r="PO8" s="598"/>
      <c r="PP8" s="598"/>
      <c r="PQ8" s="598"/>
      <c r="PR8" s="598"/>
      <c r="PS8" s="598"/>
      <c r="PT8" s="598"/>
      <c r="PU8" s="598"/>
      <c r="PV8" s="598"/>
      <c r="PW8" s="598"/>
      <c r="PX8" s="598"/>
      <c r="PY8" s="598"/>
      <c r="PZ8" s="598"/>
      <c r="QA8" s="598"/>
      <c r="QB8" s="598"/>
      <c r="QC8" s="598"/>
      <c r="QD8" s="598"/>
      <c r="QE8" s="598"/>
      <c r="QF8" s="598"/>
      <c r="QG8" s="598"/>
      <c r="QH8" s="598"/>
      <c r="QI8" s="598"/>
      <c r="QJ8" s="598"/>
      <c r="QK8" s="598"/>
      <c r="QL8" s="598"/>
      <c r="QM8" s="598"/>
      <c r="QN8" s="598"/>
      <c r="QO8" s="598"/>
      <c r="QP8" s="598"/>
      <c r="QQ8" s="598"/>
      <c r="QR8" s="598"/>
      <c r="QS8" s="598"/>
      <c r="QT8" s="598"/>
      <c r="QU8" s="598"/>
      <c r="QV8" s="598"/>
      <c r="QW8" s="598"/>
      <c r="QX8" s="598"/>
      <c r="QY8" s="598"/>
      <c r="QZ8" s="598"/>
      <c r="RA8" s="598"/>
      <c r="RB8" s="598"/>
      <c r="RC8" s="598"/>
      <c r="RD8" s="598"/>
      <c r="RE8" s="598"/>
      <c r="RF8" s="598"/>
      <c r="RG8" s="598"/>
      <c r="RH8" s="598"/>
      <c r="RI8" s="598"/>
      <c r="RJ8" s="598"/>
      <c r="RK8" s="598"/>
      <c r="RL8" s="598"/>
      <c r="RM8" s="598"/>
      <c r="RN8" s="598"/>
      <c r="RO8" s="598"/>
      <c r="RP8" s="598"/>
      <c r="RQ8" s="598"/>
      <c r="RR8" s="598"/>
      <c r="RS8" s="598"/>
      <c r="RT8" s="598"/>
      <c r="RU8" s="598"/>
      <c r="RV8" s="598"/>
      <c r="RW8" s="598"/>
      <c r="RX8" s="598"/>
      <c r="RY8" s="598"/>
      <c r="RZ8" s="598"/>
      <c r="SA8" s="598"/>
      <c r="SB8" s="598"/>
      <c r="SC8" s="598"/>
      <c r="SD8" s="598"/>
      <c r="SE8" s="598"/>
      <c r="SF8" s="598"/>
      <c r="SG8" s="598"/>
      <c r="SH8" s="598"/>
      <c r="SI8" s="598"/>
      <c r="SJ8" s="598"/>
      <c r="SK8" s="598"/>
      <c r="SL8" s="598"/>
      <c r="SM8" s="598"/>
      <c r="SN8" s="598"/>
      <c r="SO8" s="598"/>
      <c r="SP8" s="598"/>
      <c r="SQ8" s="598"/>
      <c r="SR8" s="598"/>
      <c r="SS8" s="598"/>
      <c r="ST8" s="598"/>
      <c r="SU8" s="598"/>
      <c r="SV8" s="598"/>
      <c r="SW8" s="598"/>
      <c r="SX8" s="598"/>
      <c r="SY8" s="598"/>
      <c r="SZ8" s="598"/>
      <c r="TA8" s="598"/>
      <c r="TB8" s="598"/>
      <c r="TC8" s="598"/>
      <c r="TD8" s="598"/>
      <c r="TE8" s="598"/>
      <c r="TF8" s="598"/>
      <c r="TG8" s="598"/>
      <c r="TH8" s="598"/>
      <c r="TI8" s="598"/>
      <c r="TJ8" s="598"/>
      <c r="TK8" s="598"/>
      <c r="TL8" s="598"/>
      <c r="TM8" s="598"/>
      <c r="TN8" s="598"/>
      <c r="TO8" s="598"/>
      <c r="TP8" s="598"/>
      <c r="TQ8" s="598"/>
      <c r="TR8" s="598"/>
      <c r="TS8" s="598"/>
      <c r="TT8" s="598"/>
      <c r="TU8" s="598"/>
      <c r="TV8" s="598"/>
      <c r="TW8" s="598"/>
      <c r="TX8" s="598"/>
      <c r="TY8" s="598"/>
      <c r="TZ8" s="598"/>
      <c r="UA8" s="598"/>
      <c r="UB8" s="598"/>
      <c r="UC8" s="598"/>
      <c r="UD8" s="598"/>
      <c r="UE8" s="598"/>
      <c r="UF8" s="598"/>
      <c r="UG8" s="598"/>
      <c r="UH8" s="598"/>
      <c r="UI8" s="598"/>
      <c r="UJ8" s="598"/>
      <c r="UK8" s="598"/>
      <c r="UL8" s="598"/>
      <c r="UM8" s="598"/>
      <c r="UN8" s="598"/>
      <c r="UO8" s="598"/>
      <c r="UP8" s="598"/>
      <c r="UQ8" s="598"/>
      <c r="UR8" s="598"/>
      <c r="US8" s="598"/>
      <c r="UT8" s="598"/>
      <c r="UU8" s="598"/>
      <c r="UV8" s="598"/>
      <c r="UW8" s="598"/>
      <c r="UX8" s="598"/>
      <c r="UY8" s="598"/>
      <c r="UZ8" s="598"/>
      <c r="VA8" s="598"/>
      <c r="VB8" s="598"/>
      <c r="VC8" s="598"/>
      <c r="VD8" s="598"/>
      <c r="VE8" s="598"/>
      <c r="VF8" s="598"/>
      <c r="VG8" s="598"/>
      <c r="VH8" s="598"/>
      <c r="VI8" s="598"/>
      <c r="VJ8" s="598"/>
      <c r="VK8" s="598"/>
      <c r="VL8" s="598"/>
      <c r="VM8" s="598"/>
      <c r="VN8" s="598"/>
      <c r="VO8" s="598"/>
      <c r="VP8" s="598"/>
      <c r="VQ8" s="598"/>
      <c r="VR8" s="598"/>
      <c r="VS8" s="598"/>
      <c r="VT8" s="598"/>
      <c r="VU8" s="598"/>
      <c r="VV8" s="598"/>
      <c r="VW8" s="598"/>
      <c r="VX8" s="598"/>
      <c r="VY8" s="598"/>
      <c r="VZ8" s="598"/>
      <c r="WA8" s="598"/>
      <c r="WB8" s="598"/>
      <c r="WC8" s="598"/>
      <c r="WD8" s="598"/>
      <c r="WE8" s="598"/>
      <c r="WF8" s="598"/>
      <c r="WG8" s="598"/>
      <c r="WH8" s="598"/>
      <c r="WI8" s="598"/>
      <c r="WJ8" s="598"/>
      <c r="WK8" s="598"/>
      <c r="WL8" s="598"/>
      <c r="WM8" s="598"/>
      <c r="WN8" s="598"/>
      <c r="WO8" s="598"/>
      <c r="WP8" s="598"/>
      <c r="WQ8" s="598"/>
      <c r="WR8" s="598"/>
      <c r="WS8" s="598"/>
      <c r="WT8" s="598"/>
      <c r="WU8" s="598"/>
      <c r="WV8" s="598"/>
      <c r="WW8" s="598"/>
      <c r="WX8" s="598"/>
      <c r="WY8" s="598"/>
      <c r="WZ8" s="598"/>
      <c r="XA8" s="598"/>
      <c r="XB8" s="598"/>
      <c r="XC8" s="598"/>
      <c r="XD8" s="598"/>
      <c r="XE8" s="598"/>
      <c r="XF8" s="598"/>
      <c r="XG8" s="598"/>
      <c r="XH8" s="598"/>
      <c r="XI8" s="598"/>
      <c r="XJ8" s="598"/>
      <c r="XK8" s="598"/>
      <c r="XL8" s="598"/>
      <c r="XM8" s="598"/>
      <c r="XN8" s="598"/>
      <c r="XO8" s="598"/>
      <c r="XP8" s="598"/>
      <c r="XQ8" s="598"/>
      <c r="XR8" s="598"/>
      <c r="XS8" s="598"/>
      <c r="XT8" s="598"/>
      <c r="XU8" s="598"/>
      <c r="XV8" s="598"/>
      <c r="XW8" s="598"/>
      <c r="XX8" s="598"/>
      <c r="XY8" s="598"/>
      <c r="XZ8" s="598"/>
      <c r="YA8" s="598"/>
      <c r="YB8" s="598"/>
      <c r="YC8" s="598"/>
      <c r="YD8" s="598"/>
      <c r="YE8" s="598"/>
      <c r="YF8" s="598"/>
      <c r="YG8" s="598"/>
      <c r="YH8" s="598"/>
      <c r="YI8" s="598"/>
      <c r="YJ8" s="598"/>
      <c r="YK8" s="598"/>
      <c r="YL8" s="598"/>
      <c r="YM8" s="598"/>
      <c r="YN8" s="598"/>
      <c r="YO8" s="598"/>
      <c r="YP8" s="598"/>
      <c r="YQ8" s="598"/>
      <c r="YR8" s="598"/>
      <c r="YS8" s="598"/>
      <c r="YT8" s="598"/>
      <c r="YU8" s="598"/>
      <c r="YV8" s="598"/>
      <c r="YW8" s="598"/>
      <c r="YX8" s="598"/>
      <c r="YY8" s="598"/>
      <c r="YZ8" s="598"/>
      <c r="ZA8" s="598"/>
      <c r="ZB8" s="598"/>
      <c r="ZC8" s="598"/>
      <c r="ZD8" s="598"/>
      <c r="ZE8" s="598"/>
      <c r="ZF8" s="598"/>
      <c r="ZG8" s="598"/>
      <c r="ZH8" s="598"/>
      <c r="ZI8" s="598"/>
      <c r="ZJ8" s="598"/>
      <c r="ZK8" s="598"/>
      <c r="ZL8" s="598"/>
      <c r="ZM8" s="598"/>
      <c r="ZN8" s="598"/>
      <c r="ZO8" s="598"/>
      <c r="ZP8" s="598"/>
      <c r="ZQ8" s="598"/>
      <c r="ZR8" s="598"/>
      <c r="ZS8" s="598"/>
      <c r="ZT8" s="598"/>
      <c r="ZU8" s="598"/>
      <c r="ZV8" s="598"/>
      <c r="ZW8" s="598"/>
      <c r="ZX8" s="598"/>
      <c r="ZY8" s="598"/>
      <c r="ZZ8" s="598"/>
      <c r="AAA8" s="598"/>
      <c r="AAB8" s="598"/>
      <c r="AAC8" s="598"/>
      <c r="AAD8" s="598"/>
      <c r="AAE8" s="598"/>
      <c r="AAF8" s="598"/>
      <c r="AAG8" s="598"/>
      <c r="AAH8" s="598"/>
      <c r="AAI8" s="598"/>
      <c r="AAJ8" s="598"/>
      <c r="AAK8" s="598"/>
      <c r="AAL8" s="598"/>
      <c r="AAM8" s="598"/>
      <c r="AAN8" s="598"/>
      <c r="AAO8" s="598"/>
      <c r="AAP8" s="598"/>
      <c r="AAQ8" s="598"/>
      <c r="AAR8" s="598"/>
      <c r="AAS8" s="598"/>
      <c r="AAT8" s="598"/>
      <c r="AAU8" s="598"/>
      <c r="AAV8" s="598"/>
      <c r="AAW8" s="598"/>
      <c r="AAX8" s="598"/>
      <c r="AAY8" s="598"/>
      <c r="AAZ8" s="598"/>
      <c r="ABA8" s="598"/>
      <c r="ABB8" s="598"/>
      <c r="ABC8" s="598"/>
      <c r="ABD8" s="598"/>
      <c r="ABE8" s="598"/>
      <c r="ABF8" s="598"/>
      <c r="ABG8" s="598"/>
      <c r="ABH8" s="598"/>
      <c r="ABI8" s="598"/>
      <c r="ABJ8" s="598"/>
      <c r="ABK8" s="598"/>
      <c r="ABL8" s="598"/>
      <c r="ABM8" s="598"/>
      <c r="ABN8" s="598"/>
      <c r="ABO8" s="598"/>
      <c r="ABP8" s="598"/>
      <c r="ABQ8" s="598"/>
      <c r="ABR8" s="598"/>
      <c r="ABS8" s="598"/>
      <c r="ABT8" s="598"/>
      <c r="ABU8" s="598"/>
      <c r="ABV8" s="598"/>
      <c r="ABW8" s="598"/>
      <c r="ABX8" s="598"/>
      <c r="ABY8" s="598"/>
      <c r="ABZ8" s="598"/>
      <c r="ACA8" s="598"/>
      <c r="ACB8" s="598"/>
      <c r="ACC8" s="598"/>
      <c r="ACD8" s="598"/>
      <c r="ACE8" s="598"/>
      <c r="ACF8" s="598"/>
      <c r="ACG8" s="598"/>
      <c r="ACH8" s="598"/>
      <c r="ACI8" s="598"/>
      <c r="ACJ8" s="598"/>
      <c r="ACK8" s="598"/>
      <c r="ACL8" s="598"/>
      <c r="ACM8" s="598"/>
      <c r="ACN8" s="598"/>
      <c r="ACO8" s="598"/>
      <c r="ACP8" s="598"/>
      <c r="ACQ8" s="598"/>
      <c r="ACR8" s="598"/>
      <c r="ACS8" s="598"/>
      <c r="ACT8" s="598"/>
      <c r="ACU8" s="598"/>
      <c r="ACV8" s="598"/>
      <c r="ACW8" s="598"/>
      <c r="ACX8" s="598"/>
      <c r="ACY8" s="598"/>
      <c r="ACZ8" s="598"/>
      <c r="ADA8" s="598"/>
      <c r="ADB8" s="598"/>
      <c r="ADC8" s="598"/>
      <c r="ADD8" s="598"/>
      <c r="ADE8" s="598"/>
      <c r="ADF8" s="598"/>
      <c r="ADG8" s="598"/>
      <c r="ADH8" s="598"/>
      <c r="ADI8" s="598"/>
      <c r="ADJ8" s="598"/>
      <c r="ADK8" s="598"/>
      <c r="ADL8" s="598"/>
      <c r="ADM8" s="598"/>
      <c r="ADN8" s="598"/>
      <c r="ADO8" s="598"/>
      <c r="ADP8" s="598"/>
      <c r="ADQ8" s="598"/>
      <c r="ADR8" s="598"/>
      <c r="ADS8" s="598"/>
      <c r="ADT8" s="598"/>
      <c r="ADU8" s="598"/>
      <c r="ADV8" s="598"/>
      <c r="ADW8" s="598"/>
      <c r="ADX8" s="598"/>
      <c r="ADY8" s="598"/>
      <c r="ADZ8" s="598"/>
      <c r="AEA8" s="598"/>
      <c r="AEB8" s="598"/>
      <c r="AEC8" s="598"/>
      <c r="AED8" s="598"/>
      <c r="AEE8" s="598"/>
      <c r="AEF8" s="598"/>
      <c r="AEG8" s="598"/>
      <c r="AEH8" s="598"/>
      <c r="AEI8" s="598"/>
      <c r="AEJ8" s="598"/>
      <c r="AEK8" s="598"/>
      <c r="AEL8" s="598"/>
      <c r="AEM8" s="598"/>
      <c r="AEN8" s="598"/>
      <c r="AEO8" s="598"/>
      <c r="AEP8" s="598"/>
      <c r="AEQ8" s="598"/>
      <c r="AER8" s="598"/>
      <c r="AES8" s="598"/>
      <c r="AET8" s="598"/>
      <c r="AEU8" s="598"/>
      <c r="AEV8" s="598"/>
      <c r="AEW8" s="598"/>
      <c r="AEX8" s="598"/>
      <c r="AEY8" s="598"/>
      <c r="AEZ8" s="598"/>
      <c r="AFA8" s="598"/>
      <c r="AFB8" s="598"/>
      <c r="AFC8" s="598"/>
      <c r="AFD8" s="598"/>
      <c r="AFE8" s="598"/>
      <c r="AFF8" s="598"/>
      <c r="AFG8" s="598"/>
      <c r="AFH8" s="598"/>
      <c r="AFI8" s="598"/>
      <c r="AFJ8" s="598"/>
      <c r="AFK8" s="598"/>
      <c r="AFL8" s="598"/>
      <c r="AFM8" s="598"/>
      <c r="AFN8" s="598"/>
      <c r="AFO8" s="598"/>
      <c r="AFP8" s="598"/>
      <c r="AFQ8" s="598"/>
      <c r="AFR8" s="598"/>
      <c r="AFS8" s="598"/>
      <c r="AFT8" s="598"/>
      <c r="AFU8" s="598"/>
      <c r="AFV8" s="598"/>
      <c r="AFW8" s="598"/>
      <c r="AFX8" s="598"/>
      <c r="AFY8" s="598"/>
      <c r="AFZ8" s="598"/>
      <c r="AGA8" s="598"/>
      <c r="AGB8" s="598"/>
      <c r="AGC8" s="598"/>
      <c r="AGD8" s="598"/>
      <c r="AGE8" s="598"/>
      <c r="AGF8" s="598"/>
      <c r="AGG8" s="598"/>
      <c r="AGH8" s="598"/>
      <c r="AGI8" s="598"/>
      <c r="AGJ8" s="598"/>
      <c r="AGK8" s="598"/>
      <c r="AGL8" s="598"/>
      <c r="AGM8" s="598"/>
      <c r="AGN8" s="598"/>
      <c r="AGO8" s="598"/>
      <c r="AGP8" s="598"/>
      <c r="AGQ8" s="598"/>
      <c r="AGR8" s="598"/>
      <c r="AGS8" s="598"/>
      <c r="AGT8" s="598"/>
      <c r="AGU8" s="598"/>
      <c r="AGV8" s="598"/>
      <c r="AGW8" s="598"/>
      <c r="AGX8" s="598"/>
      <c r="AGY8" s="598"/>
      <c r="AGZ8" s="598"/>
      <c r="AHA8" s="598"/>
      <c r="AHB8" s="598"/>
      <c r="AHC8" s="598"/>
      <c r="AHD8" s="598"/>
      <c r="AHE8" s="598"/>
      <c r="AHF8" s="598"/>
      <c r="AHG8" s="598"/>
      <c r="AHH8" s="598"/>
      <c r="AHI8" s="598"/>
      <c r="AHJ8" s="598"/>
      <c r="AHK8" s="598"/>
      <c r="AHL8" s="598"/>
      <c r="AHM8" s="598"/>
      <c r="AHN8" s="598"/>
      <c r="AHO8" s="598"/>
      <c r="AHP8" s="598"/>
      <c r="AHQ8" s="598"/>
      <c r="AHR8" s="598"/>
      <c r="AHS8" s="598"/>
      <c r="AHT8" s="598"/>
      <c r="AHU8" s="598"/>
      <c r="AHV8" s="598"/>
      <c r="AHW8" s="598"/>
      <c r="AHX8" s="598"/>
      <c r="AHY8" s="598"/>
      <c r="AHZ8" s="598"/>
      <c r="AIA8" s="598"/>
      <c r="AIB8" s="598"/>
      <c r="AIC8" s="598"/>
      <c r="AID8" s="598"/>
      <c r="AIE8" s="598"/>
      <c r="AIF8" s="598"/>
      <c r="AIG8" s="598"/>
      <c r="AIH8" s="598"/>
      <c r="AII8" s="598"/>
      <c r="AIJ8" s="598"/>
      <c r="AIK8" s="598"/>
      <c r="AIL8" s="598"/>
      <c r="AIM8" s="598"/>
      <c r="AIN8" s="598"/>
      <c r="AIO8" s="598"/>
      <c r="AIP8" s="598"/>
      <c r="AIQ8" s="598"/>
      <c r="AIR8" s="598"/>
      <c r="AIS8" s="598"/>
      <c r="AIT8" s="598"/>
      <c r="AIU8" s="598"/>
      <c r="AIV8" s="598"/>
      <c r="AIW8" s="598"/>
      <c r="AIX8" s="598"/>
      <c r="AIY8" s="598"/>
      <c r="AIZ8" s="598"/>
      <c r="AJA8" s="598"/>
      <c r="AJB8" s="598"/>
      <c r="AJC8" s="598"/>
      <c r="AJD8" s="598"/>
      <c r="AJE8" s="598"/>
      <c r="AJF8" s="598"/>
      <c r="AJG8" s="598"/>
      <c r="AJH8" s="598"/>
      <c r="AJI8" s="598"/>
      <c r="AJJ8" s="598"/>
      <c r="AJK8" s="598"/>
      <c r="AJL8" s="598"/>
      <c r="AJM8" s="598"/>
      <c r="AJN8" s="598"/>
      <c r="AJO8" s="598"/>
      <c r="AJP8" s="598"/>
      <c r="AJQ8" s="598"/>
      <c r="AJR8" s="598"/>
      <c r="AJS8" s="598"/>
      <c r="AJT8" s="598"/>
      <c r="AJU8" s="598"/>
      <c r="AJV8" s="598"/>
      <c r="AJW8" s="598"/>
      <c r="AJX8" s="598"/>
      <c r="AJY8" s="598"/>
      <c r="AJZ8" s="598"/>
      <c r="AKA8" s="598"/>
      <c r="AKB8" s="598"/>
      <c r="AKC8" s="598"/>
      <c r="AKD8" s="598"/>
      <c r="AKE8" s="598"/>
      <c r="AKF8" s="598"/>
      <c r="AKG8" s="598"/>
      <c r="AKH8" s="598"/>
      <c r="AKI8" s="598"/>
      <c r="AKJ8" s="598"/>
      <c r="AKK8" s="598"/>
      <c r="AKL8" s="598"/>
      <c r="AKM8" s="598"/>
      <c r="AKN8" s="598"/>
      <c r="AKO8" s="598"/>
      <c r="AKP8" s="598"/>
      <c r="AKQ8" s="598"/>
      <c r="AKR8" s="598"/>
      <c r="AKS8" s="598"/>
      <c r="AKT8" s="598"/>
      <c r="AKU8" s="598"/>
      <c r="AKV8" s="598"/>
      <c r="AKW8" s="598"/>
      <c r="AKX8" s="598"/>
      <c r="AKY8" s="598"/>
      <c r="AKZ8" s="598"/>
      <c r="ALA8" s="598"/>
      <c r="ALB8" s="598"/>
      <c r="ALC8" s="598"/>
      <c r="ALD8" s="598"/>
      <c r="ALE8" s="598"/>
      <c r="ALF8" s="598"/>
      <c r="ALG8" s="598"/>
      <c r="ALH8" s="598"/>
      <c r="ALI8" s="598"/>
      <c r="ALJ8" s="598"/>
      <c r="ALK8" s="598"/>
      <c r="ALL8" s="598"/>
      <c r="ALM8" s="598"/>
      <c r="ALN8" s="598"/>
      <c r="ALO8" s="598"/>
      <c r="ALP8" s="598"/>
      <c r="ALQ8" s="598"/>
      <c r="ALR8" s="598"/>
      <c r="ALS8" s="598"/>
      <c r="ALT8" s="598"/>
      <c r="ALU8" s="598"/>
      <c r="ALV8" s="598"/>
      <c r="ALW8" s="598"/>
      <c r="ALX8" s="598"/>
      <c r="ALY8" s="598"/>
      <c r="ALZ8" s="598"/>
      <c r="AMA8" s="598"/>
      <c r="AMB8" s="598"/>
      <c r="AMC8" s="598"/>
      <c r="AMD8" s="598"/>
      <c r="AME8" s="598"/>
      <c r="AMF8" s="598"/>
      <c r="AMG8" s="598"/>
      <c r="AMH8" s="598"/>
      <c r="AMI8" s="598"/>
      <c r="AMJ8" s="598"/>
      <c r="AMK8" s="598"/>
      <c r="AML8" s="598"/>
      <c r="AMM8" s="598"/>
      <c r="AMN8" s="598"/>
      <c r="AMO8" s="598"/>
      <c r="AMP8" s="598"/>
      <c r="AMQ8" s="598"/>
      <c r="AMR8" s="598"/>
      <c r="AMS8" s="598"/>
      <c r="AMT8" s="598"/>
      <c r="AMU8" s="598"/>
      <c r="AMV8" s="598"/>
      <c r="AMW8" s="598"/>
      <c r="AMX8" s="598"/>
      <c r="AMY8" s="598"/>
      <c r="AMZ8" s="598"/>
      <c r="ANA8" s="598"/>
      <c r="ANB8" s="598"/>
      <c r="ANC8" s="598"/>
      <c r="AND8" s="598"/>
      <c r="ANE8" s="598"/>
      <c r="ANF8" s="598"/>
      <c r="ANG8" s="598"/>
      <c r="ANH8" s="598"/>
      <c r="ANI8" s="598"/>
      <c r="ANJ8" s="598"/>
      <c r="ANK8" s="598"/>
      <c r="ANL8" s="598"/>
      <c r="ANM8" s="598"/>
      <c r="ANN8" s="598"/>
      <c r="ANO8" s="598"/>
      <c r="ANP8" s="598"/>
      <c r="ANQ8" s="598"/>
      <c r="ANR8" s="598"/>
      <c r="ANS8" s="598"/>
      <c r="ANT8" s="598"/>
      <c r="ANU8" s="598"/>
      <c r="ANV8" s="598"/>
      <c r="ANW8" s="598"/>
      <c r="ANX8" s="598"/>
      <c r="ANY8" s="598"/>
      <c r="ANZ8" s="598"/>
      <c r="AOA8" s="598"/>
      <c r="AOB8" s="598"/>
      <c r="AOC8" s="598"/>
      <c r="AOD8" s="598"/>
      <c r="AOE8" s="598"/>
      <c r="AOF8" s="598"/>
      <c r="AOG8" s="598"/>
      <c r="AOH8" s="598"/>
      <c r="AOI8" s="598"/>
      <c r="AOJ8" s="598"/>
      <c r="AOK8" s="598"/>
      <c r="AOL8" s="598"/>
      <c r="AOM8" s="598"/>
      <c r="AON8" s="598"/>
      <c r="AOO8" s="598"/>
      <c r="AOP8" s="598"/>
      <c r="AOQ8" s="598"/>
      <c r="AOR8" s="598"/>
      <c r="AOS8" s="598"/>
      <c r="AOT8" s="598"/>
      <c r="AOU8" s="598"/>
      <c r="AOV8" s="598"/>
      <c r="AOW8" s="598"/>
      <c r="AOX8" s="598"/>
      <c r="AOY8" s="598"/>
      <c r="AOZ8" s="598"/>
      <c r="APA8" s="598"/>
      <c r="APB8" s="598"/>
      <c r="APC8" s="598"/>
      <c r="APD8" s="598"/>
      <c r="APE8" s="598"/>
      <c r="APF8" s="598"/>
      <c r="APG8" s="598"/>
      <c r="APH8" s="598"/>
      <c r="API8" s="598"/>
      <c r="APJ8" s="598"/>
      <c r="APK8" s="598"/>
      <c r="APL8" s="598"/>
      <c r="APM8" s="598"/>
      <c r="APN8" s="598"/>
      <c r="APO8" s="598"/>
      <c r="APP8" s="598"/>
      <c r="APQ8" s="598"/>
      <c r="APR8" s="598"/>
      <c r="APS8" s="598"/>
      <c r="APT8" s="598"/>
      <c r="APU8" s="598"/>
      <c r="APV8" s="598"/>
      <c r="APW8" s="598"/>
      <c r="APX8" s="598"/>
      <c r="APY8" s="598"/>
      <c r="APZ8" s="598"/>
      <c r="AQA8" s="598"/>
      <c r="AQB8" s="598"/>
      <c r="AQC8" s="598"/>
      <c r="AQD8" s="598"/>
      <c r="AQE8" s="598"/>
      <c r="AQF8" s="598"/>
      <c r="AQG8" s="598"/>
      <c r="AQH8" s="598"/>
      <c r="AQI8" s="598"/>
      <c r="AQJ8" s="598"/>
      <c r="AQK8" s="598"/>
      <c r="AQL8" s="598"/>
      <c r="AQM8" s="598"/>
      <c r="AQN8" s="598"/>
      <c r="AQO8" s="598"/>
      <c r="AQP8" s="598"/>
      <c r="AQQ8" s="598"/>
      <c r="AQR8" s="598"/>
      <c r="AQS8" s="598"/>
      <c r="AQT8" s="598"/>
      <c r="AQU8" s="598"/>
      <c r="AQV8" s="598"/>
      <c r="AQW8" s="598"/>
      <c r="AQX8" s="598"/>
      <c r="AQY8" s="598"/>
      <c r="AQZ8" s="598"/>
      <c r="ARA8" s="598"/>
      <c r="ARB8" s="598"/>
      <c r="ARC8" s="598"/>
      <c r="ARD8" s="598"/>
      <c r="ARE8" s="598"/>
      <c r="ARF8" s="598"/>
      <c r="ARG8" s="598"/>
      <c r="ARH8" s="598"/>
      <c r="ARI8" s="598"/>
      <c r="ARJ8" s="598"/>
      <c r="ARK8" s="598"/>
      <c r="ARL8" s="598"/>
      <c r="ARM8" s="598"/>
      <c r="ARN8" s="598"/>
      <c r="ARO8" s="598"/>
      <c r="ARP8" s="598"/>
      <c r="ARQ8" s="598"/>
      <c r="ARR8" s="598"/>
      <c r="ARS8" s="598"/>
      <c r="ART8" s="598"/>
      <c r="ARU8" s="598"/>
      <c r="ARV8" s="598"/>
      <c r="ARW8" s="598"/>
      <c r="ARX8" s="598"/>
      <c r="ARY8" s="598"/>
      <c r="ARZ8" s="598"/>
      <c r="ASA8" s="598"/>
      <c r="ASB8" s="598"/>
      <c r="ASC8" s="598"/>
      <c r="ASD8" s="598"/>
      <c r="ASE8" s="598"/>
      <c r="ASF8" s="598"/>
      <c r="ASG8" s="598"/>
      <c r="ASH8" s="598"/>
      <c r="ASI8" s="598"/>
      <c r="ASJ8" s="598"/>
      <c r="ASK8" s="598"/>
      <c r="ASL8" s="598"/>
      <c r="ASM8" s="598"/>
      <c r="ASN8" s="598"/>
      <c r="ASO8" s="598"/>
      <c r="ASP8" s="598"/>
      <c r="ASQ8" s="598"/>
      <c r="ASR8" s="598"/>
      <c r="ASS8" s="598"/>
      <c r="AST8" s="598"/>
      <c r="ASU8" s="598"/>
      <c r="ASV8" s="598"/>
      <c r="ASW8" s="598"/>
      <c r="ASX8" s="598"/>
      <c r="ASY8" s="598"/>
      <c r="ASZ8" s="598"/>
      <c r="ATA8" s="598"/>
      <c r="ATB8" s="598"/>
      <c r="ATC8" s="598"/>
      <c r="ATD8" s="598"/>
      <c r="ATE8" s="598"/>
      <c r="ATF8" s="598"/>
      <c r="ATG8" s="598"/>
      <c r="ATH8" s="598"/>
      <c r="ATI8" s="598"/>
      <c r="ATJ8" s="598"/>
      <c r="ATK8" s="598"/>
      <c r="ATL8" s="598"/>
      <c r="ATM8" s="598"/>
      <c r="ATN8" s="598"/>
      <c r="ATO8" s="598"/>
      <c r="ATP8" s="598"/>
      <c r="ATQ8" s="598"/>
      <c r="ATR8" s="598"/>
      <c r="ATS8" s="598"/>
      <c r="ATT8" s="598"/>
      <c r="ATU8" s="598"/>
      <c r="ATV8" s="598"/>
      <c r="ATW8" s="598"/>
      <c r="ATX8" s="598"/>
      <c r="ATY8" s="598"/>
      <c r="ATZ8" s="598"/>
      <c r="AUA8" s="598"/>
      <c r="AUB8" s="598"/>
      <c r="AUC8" s="598"/>
      <c r="AUD8" s="598"/>
      <c r="AUE8" s="598"/>
      <c r="AUF8" s="598"/>
      <c r="AUG8" s="598"/>
      <c r="AUH8" s="598"/>
      <c r="AUI8" s="598"/>
      <c r="AUJ8" s="598"/>
      <c r="AUK8" s="598"/>
      <c r="AUL8" s="598"/>
      <c r="AUM8" s="598"/>
      <c r="AUN8" s="598"/>
      <c r="AUO8" s="598"/>
      <c r="AUP8" s="598"/>
      <c r="AUQ8" s="598"/>
      <c r="AUR8" s="598"/>
      <c r="AUS8" s="598"/>
      <c r="AUT8" s="598"/>
      <c r="AUU8" s="598"/>
      <c r="AUV8" s="598"/>
      <c r="AUW8" s="598"/>
      <c r="AUX8" s="598"/>
      <c r="AUY8" s="598"/>
      <c r="AUZ8" s="598"/>
      <c r="AVA8" s="598"/>
      <c r="AVB8" s="598"/>
      <c r="AVC8" s="598"/>
      <c r="AVD8" s="598"/>
      <c r="AVE8" s="598"/>
      <c r="AVF8" s="598"/>
      <c r="AVG8" s="598"/>
      <c r="AVH8" s="598"/>
      <c r="AVI8" s="598"/>
      <c r="AVJ8" s="598"/>
      <c r="AVK8" s="598"/>
      <c r="AVL8" s="598"/>
      <c r="AVM8" s="598"/>
      <c r="AVN8" s="598"/>
      <c r="AVO8" s="598"/>
      <c r="AVP8" s="598"/>
      <c r="AVQ8" s="598"/>
      <c r="AVR8" s="598"/>
      <c r="AVS8" s="598"/>
      <c r="AVT8" s="598"/>
      <c r="AVU8" s="598"/>
      <c r="AVV8" s="598"/>
      <c r="AVW8" s="598"/>
      <c r="AVX8" s="598"/>
      <c r="AVY8" s="598"/>
      <c r="AVZ8" s="598"/>
      <c r="AWA8" s="598"/>
      <c r="AWB8" s="598"/>
      <c r="AWC8" s="598"/>
      <c r="AWD8" s="598"/>
      <c r="AWE8" s="598"/>
      <c r="AWF8" s="598"/>
      <c r="AWG8" s="598"/>
      <c r="AWH8" s="598"/>
      <c r="AWI8" s="598"/>
      <c r="AWJ8" s="598"/>
      <c r="AWK8" s="598"/>
      <c r="AWL8" s="598"/>
      <c r="AWM8" s="598"/>
      <c r="AWN8" s="598"/>
      <c r="AWO8" s="598"/>
      <c r="AWP8" s="598"/>
      <c r="AWQ8" s="598"/>
      <c r="AWR8" s="598"/>
      <c r="AWS8" s="598"/>
      <c r="AWT8" s="598"/>
      <c r="AWU8" s="598"/>
      <c r="AWV8" s="598"/>
      <c r="AWW8" s="598"/>
      <c r="AWX8" s="598"/>
      <c r="AWY8" s="598"/>
      <c r="AWZ8" s="598"/>
      <c r="AXA8" s="598"/>
      <c r="AXB8" s="598"/>
      <c r="AXC8" s="598"/>
      <c r="AXD8" s="598"/>
      <c r="AXE8" s="598"/>
      <c r="AXF8" s="598"/>
      <c r="AXG8" s="598"/>
      <c r="AXH8" s="598"/>
      <c r="AXI8" s="598"/>
      <c r="AXJ8" s="598"/>
      <c r="AXK8" s="598"/>
      <c r="AXL8" s="598"/>
      <c r="AXM8" s="598"/>
      <c r="AXN8" s="598"/>
      <c r="AXO8" s="598"/>
      <c r="AXP8" s="598"/>
      <c r="AXQ8" s="598"/>
      <c r="AXR8" s="598"/>
      <c r="AXS8" s="598"/>
      <c r="AXT8" s="598"/>
      <c r="AXU8" s="598"/>
      <c r="AXV8" s="598"/>
      <c r="AXW8" s="598"/>
      <c r="AXX8" s="598"/>
      <c r="AXY8" s="598"/>
      <c r="AXZ8" s="598"/>
      <c r="AYA8" s="598"/>
      <c r="AYB8" s="598"/>
      <c r="AYC8" s="598"/>
      <c r="AYD8" s="598"/>
      <c r="AYE8" s="598"/>
      <c r="AYF8" s="598"/>
      <c r="AYG8" s="598"/>
      <c r="AYH8" s="598"/>
      <c r="AYI8" s="598"/>
      <c r="AYJ8" s="598"/>
      <c r="AYK8" s="598"/>
      <c r="AYL8" s="598"/>
      <c r="AYM8" s="598"/>
      <c r="AYN8" s="598"/>
      <c r="AYO8" s="598"/>
      <c r="AYP8" s="598"/>
      <c r="AYQ8" s="598"/>
      <c r="AYR8" s="598"/>
      <c r="AYS8" s="598"/>
      <c r="AYT8" s="598"/>
      <c r="AYU8" s="598"/>
      <c r="AYV8" s="598"/>
      <c r="AYW8" s="598"/>
      <c r="AYX8" s="598"/>
      <c r="AYY8" s="598"/>
      <c r="AYZ8" s="598"/>
      <c r="AZA8" s="598"/>
      <c r="AZB8" s="598"/>
      <c r="AZC8" s="598"/>
      <c r="AZD8" s="598"/>
      <c r="AZE8" s="598"/>
      <c r="AZF8" s="598"/>
      <c r="AZG8" s="598"/>
      <c r="AZH8" s="598"/>
      <c r="AZI8" s="598"/>
      <c r="AZJ8" s="598"/>
      <c r="AZK8" s="598"/>
      <c r="AZL8" s="598"/>
      <c r="AZM8" s="598"/>
      <c r="AZN8" s="598"/>
      <c r="AZO8" s="598"/>
      <c r="AZP8" s="598"/>
      <c r="AZQ8" s="598"/>
      <c r="AZR8" s="598"/>
      <c r="AZS8" s="598"/>
      <c r="AZT8" s="598"/>
      <c r="AZU8" s="598"/>
      <c r="AZV8" s="598"/>
      <c r="AZW8" s="598"/>
      <c r="AZX8" s="598"/>
      <c r="AZY8" s="598"/>
      <c r="AZZ8" s="598"/>
      <c r="BAA8" s="598"/>
      <c r="BAB8" s="598"/>
      <c r="BAC8" s="598"/>
      <c r="BAD8" s="598"/>
      <c r="BAE8" s="598"/>
      <c r="BAF8" s="598"/>
      <c r="BAG8" s="598"/>
      <c r="BAH8" s="598"/>
      <c r="BAI8" s="598"/>
      <c r="BAJ8" s="598"/>
      <c r="BAK8" s="598"/>
      <c r="BAL8" s="598"/>
      <c r="BAM8" s="598"/>
      <c r="BAN8" s="598"/>
      <c r="BAO8" s="598"/>
      <c r="BAP8" s="598"/>
      <c r="BAQ8" s="598"/>
      <c r="BAR8" s="598"/>
      <c r="BAS8" s="598"/>
      <c r="BAT8" s="598"/>
      <c r="BAU8" s="598"/>
      <c r="BAV8" s="598"/>
      <c r="BAW8" s="598"/>
      <c r="BAX8" s="598"/>
      <c r="BAY8" s="598"/>
      <c r="BAZ8" s="598"/>
      <c r="BBA8" s="598"/>
      <c r="BBB8" s="598"/>
      <c r="BBC8" s="598"/>
      <c r="BBD8" s="598"/>
      <c r="BBE8" s="598"/>
      <c r="BBF8" s="598"/>
      <c r="BBG8" s="598"/>
      <c r="BBH8" s="598"/>
      <c r="BBI8" s="598"/>
      <c r="BBJ8" s="598"/>
      <c r="BBK8" s="598"/>
      <c r="BBL8" s="598"/>
      <c r="BBM8" s="598"/>
      <c r="BBN8" s="598"/>
      <c r="BBO8" s="598"/>
      <c r="BBP8" s="598"/>
      <c r="BBQ8" s="598"/>
      <c r="BBR8" s="598"/>
      <c r="BBS8" s="598"/>
      <c r="BBT8" s="598"/>
      <c r="BBU8" s="598"/>
      <c r="BBV8" s="598"/>
      <c r="BBW8" s="598"/>
      <c r="BBX8" s="598"/>
      <c r="BBY8" s="598"/>
      <c r="BBZ8" s="598"/>
      <c r="BCA8" s="598"/>
      <c r="BCB8" s="598"/>
      <c r="BCC8" s="598"/>
      <c r="BCD8" s="598"/>
      <c r="BCE8" s="598"/>
      <c r="BCF8" s="598"/>
      <c r="BCG8" s="598"/>
      <c r="BCH8" s="598"/>
      <c r="BCI8" s="598"/>
      <c r="BCJ8" s="598"/>
      <c r="BCK8" s="598"/>
      <c r="BCL8" s="598"/>
      <c r="BCM8" s="598"/>
      <c r="BCN8" s="598"/>
      <c r="BCO8" s="598"/>
      <c r="BCP8" s="598"/>
      <c r="BCQ8" s="598"/>
      <c r="BCR8" s="598"/>
      <c r="BCS8" s="598"/>
      <c r="BCT8" s="598"/>
      <c r="BCU8" s="598"/>
      <c r="BCV8" s="598"/>
      <c r="BCW8" s="598"/>
      <c r="BCX8" s="598"/>
      <c r="BCY8" s="598"/>
      <c r="BCZ8" s="598"/>
      <c r="BDA8" s="598"/>
      <c r="BDB8" s="598"/>
      <c r="BDC8" s="598"/>
      <c r="BDD8" s="598"/>
      <c r="BDE8" s="598"/>
      <c r="BDF8" s="598"/>
      <c r="BDG8" s="598"/>
      <c r="BDH8" s="598"/>
      <c r="BDI8" s="598"/>
      <c r="BDJ8" s="598"/>
      <c r="BDK8" s="598"/>
      <c r="BDL8" s="598"/>
      <c r="BDM8" s="598"/>
      <c r="BDN8" s="598"/>
      <c r="BDO8" s="598"/>
      <c r="BDP8" s="598"/>
      <c r="BDQ8" s="598"/>
      <c r="BDR8" s="598"/>
      <c r="BDS8" s="598"/>
      <c r="BDT8" s="598"/>
      <c r="BDU8" s="598"/>
      <c r="BDV8" s="598"/>
      <c r="BDW8" s="598"/>
      <c r="BDX8" s="598"/>
      <c r="BDY8" s="598"/>
      <c r="BDZ8" s="598"/>
      <c r="BEA8" s="598"/>
      <c r="BEB8" s="598"/>
      <c r="BEC8" s="598"/>
      <c r="BED8" s="598"/>
      <c r="BEE8" s="598"/>
      <c r="BEF8" s="598"/>
      <c r="BEG8" s="598"/>
      <c r="BEH8" s="598"/>
      <c r="BEI8" s="598"/>
      <c r="BEJ8" s="598"/>
      <c r="BEK8" s="598"/>
      <c r="BEL8" s="598"/>
      <c r="BEM8" s="598"/>
      <c r="BEN8" s="598"/>
      <c r="BEO8" s="598"/>
      <c r="BEP8" s="598"/>
      <c r="BEQ8" s="598"/>
      <c r="BER8" s="598"/>
      <c r="BES8" s="598"/>
      <c r="BET8" s="598"/>
      <c r="BEU8" s="598"/>
      <c r="BEV8" s="598"/>
      <c r="BEW8" s="598"/>
      <c r="BEX8" s="598"/>
      <c r="BEY8" s="598"/>
      <c r="BEZ8" s="598"/>
      <c r="BFA8" s="598"/>
      <c r="BFB8" s="598"/>
      <c r="BFC8" s="598"/>
      <c r="BFD8" s="598"/>
      <c r="BFE8" s="598"/>
      <c r="BFF8" s="598"/>
      <c r="BFG8" s="598"/>
      <c r="BFH8" s="598"/>
      <c r="BFI8" s="598"/>
      <c r="BFJ8" s="598"/>
      <c r="BFK8" s="598"/>
      <c r="BFL8" s="598"/>
      <c r="BFM8" s="598"/>
      <c r="BFN8" s="598"/>
      <c r="BFO8" s="598"/>
      <c r="BFP8" s="598"/>
      <c r="BFQ8" s="598"/>
      <c r="BFR8" s="598"/>
      <c r="BFS8" s="598"/>
      <c r="BFT8" s="598"/>
      <c r="BFU8" s="598"/>
      <c r="BFV8" s="598"/>
      <c r="BFW8" s="598"/>
      <c r="BFX8" s="598"/>
      <c r="BFY8" s="598"/>
      <c r="BFZ8" s="598"/>
      <c r="BGA8" s="598"/>
      <c r="BGB8" s="598"/>
      <c r="BGC8" s="598"/>
      <c r="BGD8" s="598"/>
      <c r="BGE8" s="598"/>
      <c r="BGF8" s="598"/>
      <c r="BGG8" s="598"/>
      <c r="BGH8" s="598"/>
      <c r="BGI8" s="598"/>
      <c r="BGJ8" s="598"/>
      <c r="BGK8" s="598"/>
      <c r="BGL8" s="598"/>
      <c r="BGM8" s="598"/>
      <c r="BGN8" s="598"/>
      <c r="BGO8" s="598"/>
      <c r="BGP8" s="598"/>
      <c r="BGQ8" s="598"/>
      <c r="BGR8" s="598"/>
      <c r="BGS8" s="598"/>
      <c r="BGT8" s="598"/>
      <c r="BGU8" s="598"/>
      <c r="BGV8" s="598"/>
      <c r="BGW8" s="598"/>
      <c r="BGX8" s="598"/>
      <c r="BGY8" s="598"/>
      <c r="BGZ8" s="598"/>
      <c r="BHA8" s="598"/>
      <c r="BHB8" s="598"/>
      <c r="BHC8" s="598"/>
      <c r="BHD8" s="598"/>
      <c r="BHE8" s="598"/>
      <c r="BHF8" s="598"/>
      <c r="BHG8" s="598"/>
      <c r="BHH8" s="598"/>
      <c r="BHI8" s="598"/>
      <c r="BHJ8" s="598"/>
      <c r="BHK8" s="598"/>
      <c r="BHL8" s="598"/>
      <c r="BHM8" s="598"/>
      <c r="BHN8" s="598"/>
      <c r="BHO8" s="598"/>
      <c r="BHP8" s="598"/>
      <c r="BHQ8" s="598"/>
      <c r="BHR8" s="598"/>
      <c r="BHS8" s="598"/>
      <c r="BHT8" s="598"/>
      <c r="BHU8" s="598"/>
      <c r="BHV8" s="598"/>
      <c r="BHW8" s="598"/>
      <c r="BHX8" s="598"/>
      <c r="BHY8" s="598"/>
      <c r="BHZ8" s="598"/>
      <c r="BIA8" s="598"/>
      <c r="BIB8" s="598"/>
      <c r="BIC8" s="598"/>
      <c r="BID8" s="598"/>
      <c r="BIE8" s="598"/>
      <c r="BIF8" s="598"/>
      <c r="BIG8" s="598"/>
      <c r="BIH8" s="598"/>
      <c r="BII8" s="598"/>
      <c r="BIJ8" s="598"/>
      <c r="BIK8" s="598"/>
      <c r="BIL8" s="598"/>
      <c r="BIM8" s="598"/>
      <c r="BIN8" s="598"/>
      <c r="BIO8" s="598"/>
      <c r="BIP8" s="598"/>
      <c r="BIQ8" s="598"/>
      <c r="BIR8" s="598"/>
      <c r="BIS8" s="598"/>
      <c r="BIT8" s="598"/>
      <c r="BIU8" s="598"/>
      <c r="BIV8" s="598"/>
      <c r="BIW8" s="598"/>
      <c r="BIX8" s="598"/>
      <c r="BIY8" s="598"/>
      <c r="BIZ8" s="598"/>
      <c r="BJA8" s="598"/>
      <c r="BJB8" s="598"/>
      <c r="BJC8" s="598"/>
      <c r="BJD8" s="598"/>
      <c r="BJE8" s="598"/>
      <c r="BJF8" s="598"/>
      <c r="BJG8" s="598"/>
      <c r="BJH8" s="598"/>
      <c r="BJI8" s="598"/>
      <c r="BJJ8" s="598"/>
      <c r="BJK8" s="598"/>
      <c r="BJL8" s="598"/>
      <c r="BJM8" s="598"/>
      <c r="BJN8" s="598"/>
      <c r="BJO8" s="598"/>
      <c r="BJP8" s="598"/>
      <c r="BJQ8" s="598"/>
      <c r="BJR8" s="598"/>
      <c r="BJS8" s="598"/>
      <c r="BJT8" s="598"/>
      <c r="BJU8" s="598"/>
      <c r="BJV8" s="598"/>
      <c r="BJW8" s="598"/>
      <c r="BJX8" s="598"/>
      <c r="BJY8" s="598"/>
      <c r="BJZ8" s="598"/>
      <c r="BKA8" s="598"/>
      <c r="BKB8" s="598"/>
      <c r="BKC8" s="598"/>
      <c r="BKD8" s="598"/>
      <c r="BKE8" s="598"/>
      <c r="BKF8" s="598"/>
      <c r="BKG8" s="598"/>
      <c r="BKH8" s="598"/>
      <c r="BKI8" s="598"/>
      <c r="BKJ8" s="598"/>
      <c r="BKK8" s="598"/>
      <c r="BKL8" s="598"/>
      <c r="BKM8" s="598"/>
      <c r="BKN8" s="598"/>
      <c r="BKO8" s="598"/>
      <c r="BKP8" s="598"/>
      <c r="BKQ8" s="598"/>
      <c r="BKR8" s="598"/>
      <c r="BKS8" s="598"/>
      <c r="BKT8" s="598"/>
      <c r="BKU8" s="598"/>
      <c r="BKV8" s="598"/>
      <c r="BKW8" s="598"/>
      <c r="BKX8" s="598"/>
      <c r="BKY8" s="598"/>
      <c r="BKZ8" s="598"/>
      <c r="BLA8" s="598"/>
      <c r="BLB8" s="598"/>
      <c r="BLC8" s="598"/>
      <c r="BLD8" s="598"/>
      <c r="BLE8" s="598"/>
      <c r="BLF8" s="598"/>
      <c r="BLG8" s="598"/>
      <c r="BLH8" s="598"/>
      <c r="BLI8" s="598"/>
      <c r="BLJ8" s="598"/>
      <c r="BLK8" s="598"/>
      <c r="BLL8" s="598"/>
      <c r="BLM8" s="598"/>
      <c r="BLN8" s="598"/>
      <c r="BLO8" s="598"/>
      <c r="BLP8" s="598"/>
      <c r="BLQ8" s="598"/>
      <c r="BLR8" s="598"/>
      <c r="BLS8" s="598"/>
      <c r="BLT8" s="598"/>
      <c r="BLU8" s="598"/>
      <c r="BLV8" s="598"/>
      <c r="BLW8" s="598"/>
      <c r="BLX8" s="598"/>
      <c r="BLY8" s="598"/>
      <c r="BLZ8" s="598"/>
      <c r="BMA8" s="598"/>
      <c r="BMB8" s="598"/>
      <c r="BMC8" s="598"/>
      <c r="BMD8" s="598"/>
      <c r="BME8" s="598"/>
      <c r="BMF8" s="598"/>
      <c r="BMG8" s="598"/>
      <c r="BMH8" s="598"/>
      <c r="BMI8" s="598"/>
      <c r="BMJ8" s="598"/>
      <c r="BMK8" s="598"/>
      <c r="BML8" s="598"/>
      <c r="BMM8" s="598"/>
      <c r="BMN8" s="598"/>
      <c r="BMO8" s="598"/>
      <c r="BMP8" s="598"/>
      <c r="BMQ8" s="598"/>
      <c r="BMR8" s="598"/>
      <c r="BMS8" s="598"/>
      <c r="BMT8" s="598"/>
      <c r="BMU8" s="598"/>
      <c r="BMV8" s="598"/>
      <c r="BMW8" s="598"/>
      <c r="BMX8" s="598"/>
      <c r="BMY8" s="598"/>
      <c r="BMZ8" s="598"/>
      <c r="BNA8" s="598"/>
      <c r="BNB8" s="598"/>
      <c r="BNC8" s="598"/>
      <c r="BND8" s="598"/>
      <c r="BNE8" s="598"/>
      <c r="BNF8" s="598"/>
      <c r="BNG8" s="598"/>
      <c r="BNH8" s="598"/>
      <c r="BNI8" s="598"/>
      <c r="BNJ8" s="598"/>
      <c r="BNK8" s="598"/>
      <c r="BNL8" s="598"/>
      <c r="BNM8" s="598"/>
      <c r="BNN8" s="598"/>
      <c r="BNO8" s="598"/>
      <c r="BNP8" s="598"/>
      <c r="BNQ8" s="598"/>
      <c r="BNR8" s="598"/>
      <c r="BNS8" s="598"/>
      <c r="BNT8" s="598"/>
      <c r="BNU8" s="598"/>
      <c r="BNV8" s="598"/>
      <c r="BNW8" s="598"/>
      <c r="BNX8" s="598"/>
      <c r="BNY8" s="598"/>
      <c r="BNZ8" s="598"/>
      <c r="BOA8" s="598"/>
      <c r="BOB8" s="598"/>
      <c r="BOC8" s="598"/>
      <c r="BOD8" s="598"/>
      <c r="BOE8" s="598"/>
      <c r="BOF8" s="598"/>
      <c r="BOG8" s="598"/>
      <c r="BOH8" s="598"/>
      <c r="BOI8" s="598"/>
      <c r="BOJ8" s="598"/>
      <c r="BOK8" s="598"/>
      <c r="BOL8" s="598"/>
      <c r="BOM8" s="598"/>
      <c r="BON8" s="598"/>
      <c r="BOO8" s="598"/>
      <c r="BOP8" s="598"/>
      <c r="BOQ8" s="598"/>
      <c r="BOR8" s="598"/>
      <c r="BOS8" s="598"/>
      <c r="BOT8" s="598"/>
      <c r="BOU8" s="598"/>
      <c r="BOV8" s="598"/>
      <c r="BOW8" s="598"/>
      <c r="BOX8" s="598"/>
      <c r="BOY8" s="598"/>
      <c r="BOZ8" s="598"/>
      <c r="BPA8" s="598"/>
      <c r="BPB8" s="598"/>
      <c r="BPC8" s="598"/>
      <c r="BPD8" s="598"/>
      <c r="BPE8" s="598"/>
      <c r="BPF8" s="598"/>
      <c r="BPG8" s="598"/>
      <c r="BPH8" s="598"/>
      <c r="BPI8" s="598"/>
      <c r="BPJ8" s="598"/>
      <c r="BPK8" s="598"/>
      <c r="BPL8" s="598"/>
      <c r="BPM8" s="598"/>
      <c r="BPN8" s="598"/>
      <c r="BPO8" s="598"/>
      <c r="BPP8" s="598"/>
      <c r="BPQ8" s="598"/>
      <c r="BPR8" s="598"/>
      <c r="BPS8" s="598"/>
      <c r="BPT8" s="598"/>
      <c r="BPU8" s="598"/>
      <c r="BPV8" s="598"/>
      <c r="BPW8" s="598"/>
      <c r="BPX8" s="598"/>
      <c r="BPY8" s="598"/>
      <c r="BPZ8" s="598"/>
      <c r="BQA8" s="598"/>
      <c r="BQB8" s="598"/>
      <c r="BQC8" s="598"/>
      <c r="BQD8" s="598"/>
      <c r="BQE8" s="598"/>
      <c r="BQF8" s="598"/>
      <c r="BQG8" s="598"/>
      <c r="BQH8" s="598"/>
      <c r="BQI8" s="598"/>
      <c r="BQJ8" s="598"/>
      <c r="BQK8" s="598"/>
      <c r="BQL8" s="598"/>
      <c r="BQM8" s="598"/>
      <c r="BQN8" s="598"/>
      <c r="BQO8" s="598"/>
      <c r="BQP8" s="598"/>
      <c r="BQQ8" s="598"/>
      <c r="BQR8" s="598"/>
      <c r="BQS8" s="598"/>
      <c r="BQT8" s="598"/>
      <c r="BQU8" s="598"/>
      <c r="BQV8" s="598"/>
      <c r="BQW8" s="598"/>
      <c r="BQX8" s="598"/>
      <c r="BQY8" s="598"/>
      <c r="BQZ8" s="598"/>
      <c r="BRA8" s="598"/>
      <c r="BRB8" s="598"/>
      <c r="BRC8" s="598"/>
      <c r="BRD8" s="598"/>
      <c r="BRE8" s="598"/>
      <c r="BRF8" s="598"/>
      <c r="BRG8" s="598"/>
      <c r="BRH8" s="598"/>
      <c r="BRI8" s="598"/>
      <c r="BRJ8" s="598"/>
      <c r="BRK8" s="598"/>
      <c r="BRL8" s="598"/>
      <c r="BRM8" s="598"/>
      <c r="BRN8" s="598"/>
      <c r="BRO8" s="598"/>
      <c r="BRP8" s="598"/>
      <c r="BRQ8" s="598"/>
      <c r="BRR8" s="598"/>
      <c r="BRS8" s="598"/>
      <c r="BRT8" s="598"/>
      <c r="BRU8" s="598"/>
      <c r="BRV8" s="598"/>
      <c r="BRW8" s="598"/>
      <c r="BRX8" s="598"/>
      <c r="BRY8" s="598"/>
      <c r="BRZ8" s="598"/>
      <c r="BSA8" s="598"/>
      <c r="BSB8" s="598"/>
      <c r="BSC8" s="598"/>
      <c r="BSD8" s="598"/>
      <c r="BSE8" s="598"/>
      <c r="BSF8" s="598"/>
      <c r="BSG8" s="598"/>
      <c r="BSH8" s="598"/>
      <c r="BSI8" s="598"/>
      <c r="BSJ8" s="598"/>
      <c r="BSK8" s="598"/>
      <c r="BSL8" s="598"/>
      <c r="BSM8" s="598"/>
      <c r="BSN8" s="598"/>
      <c r="BSO8" s="598"/>
      <c r="BSP8" s="598"/>
      <c r="BSQ8" s="598"/>
      <c r="BSR8" s="598"/>
      <c r="BSS8" s="598"/>
      <c r="BST8" s="598"/>
      <c r="BSU8" s="598"/>
      <c r="BSV8" s="598"/>
      <c r="BSW8" s="598"/>
      <c r="BSX8" s="598"/>
      <c r="BSY8" s="598"/>
      <c r="BSZ8" s="598"/>
      <c r="BTA8" s="598"/>
      <c r="BTB8" s="598"/>
      <c r="BTC8" s="598"/>
      <c r="BTD8" s="598"/>
      <c r="BTE8" s="598"/>
      <c r="BTF8" s="598"/>
      <c r="BTG8" s="598"/>
      <c r="BTH8" s="598"/>
      <c r="BTI8" s="598"/>
      <c r="BTJ8" s="598"/>
      <c r="BTK8" s="598"/>
      <c r="BTL8" s="598"/>
      <c r="BTM8" s="598"/>
      <c r="BTN8" s="598"/>
      <c r="BTO8" s="598"/>
      <c r="BTP8" s="598"/>
      <c r="BTQ8" s="598"/>
      <c r="BTR8" s="598"/>
      <c r="BTS8" s="598"/>
      <c r="BTT8" s="598"/>
      <c r="BTU8" s="598"/>
      <c r="BTV8" s="598"/>
      <c r="BTW8" s="598"/>
      <c r="BTX8" s="598"/>
      <c r="BTY8" s="598"/>
      <c r="BTZ8" s="598"/>
      <c r="BUA8" s="598"/>
      <c r="BUB8" s="598"/>
      <c r="BUC8" s="598"/>
      <c r="BUD8" s="598"/>
      <c r="BUE8" s="598"/>
      <c r="BUF8" s="598"/>
      <c r="BUG8" s="598"/>
      <c r="BUH8" s="598"/>
      <c r="BUI8" s="598"/>
      <c r="BUJ8" s="598"/>
      <c r="BUK8" s="598"/>
      <c r="BUL8" s="598"/>
      <c r="BUM8" s="598"/>
      <c r="BUN8" s="598"/>
      <c r="BUO8" s="598"/>
      <c r="BUP8" s="598"/>
      <c r="BUQ8" s="598"/>
      <c r="BUR8" s="598"/>
      <c r="BUS8" s="598"/>
      <c r="BUT8" s="598"/>
      <c r="BUU8" s="598"/>
      <c r="BUV8" s="598"/>
      <c r="BUW8" s="598"/>
      <c r="BUX8" s="598"/>
      <c r="BUY8" s="598"/>
      <c r="BUZ8" s="598"/>
      <c r="BVA8" s="598"/>
      <c r="BVB8" s="598"/>
      <c r="BVC8" s="598"/>
      <c r="BVD8" s="598"/>
      <c r="BVE8" s="598"/>
      <c r="BVF8" s="598"/>
      <c r="BVG8" s="598"/>
      <c r="BVH8" s="598"/>
      <c r="BVI8" s="598"/>
      <c r="BVJ8" s="598"/>
      <c r="BVK8" s="598"/>
      <c r="BVL8" s="598"/>
      <c r="BVM8" s="598"/>
      <c r="BVN8" s="598"/>
      <c r="BVO8" s="598"/>
      <c r="BVP8" s="598"/>
      <c r="BVQ8" s="598"/>
      <c r="BVR8" s="598"/>
      <c r="BVS8" s="598"/>
      <c r="BVT8" s="598"/>
      <c r="BVU8" s="598"/>
      <c r="BVV8" s="598"/>
      <c r="BVW8" s="598"/>
      <c r="BVX8" s="598"/>
      <c r="BVY8" s="598"/>
      <c r="BVZ8" s="598"/>
      <c r="BWA8" s="598"/>
      <c r="BWB8" s="598"/>
      <c r="BWC8" s="598"/>
      <c r="BWD8" s="598"/>
      <c r="BWE8" s="598"/>
      <c r="BWF8" s="598"/>
      <c r="BWG8" s="598"/>
      <c r="BWH8" s="598"/>
      <c r="BWI8" s="598"/>
      <c r="BWJ8" s="598"/>
      <c r="BWK8" s="598"/>
      <c r="BWL8" s="598"/>
      <c r="BWM8" s="598"/>
      <c r="BWN8" s="598"/>
      <c r="BWO8" s="598"/>
      <c r="BWP8" s="598"/>
      <c r="BWQ8" s="598"/>
      <c r="BWR8" s="598"/>
      <c r="BWS8" s="598"/>
      <c r="BWT8" s="598"/>
      <c r="BWU8" s="598"/>
      <c r="BWV8" s="598"/>
      <c r="BWW8" s="598"/>
      <c r="BWX8" s="598"/>
      <c r="BWY8" s="598"/>
      <c r="BWZ8" s="598"/>
      <c r="BXA8" s="598"/>
      <c r="BXB8" s="598"/>
      <c r="BXC8" s="598"/>
      <c r="BXD8" s="598"/>
      <c r="BXE8" s="598"/>
      <c r="BXF8" s="598"/>
      <c r="BXG8" s="598"/>
      <c r="BXH8" s="598"/>
      <c r="BXI8" s="598"/>
      <c r="BXJ8" s="598"/>
      <c r="BXK8" s="598"/>
      <c r="BXL8" s="598"/>
      <c r="BXM8" s="598"/>
      <c r="BXN8" s="598"/>
      <c r="BXO8" s="598"/>
      <c r="BXP8" s="598"/>
      <c r="BXQ8" s="598"/>
      <c r="BXR8" s="598"/>
      <c r="BXS8" s="598"/>
      <c r="BXT8" s="598"/>
      <c r="BXU8" s="598"/>
      <c r="BXV8" s="598"/>
      <c r="BXW8" s="598"/>
      <c r="BXX8" s="598"/>
      <c r="BXY8" s="598"/>
      <c r="BXZ8" s="598"/>
      <c r="BYA8" s="598"/>
      <c r="BYB8" s="598"/>
      <c r="BYC8" s="598"/>
      <c r="BYD8" s="598"/>
      <c r="BYE8" s="598"/>
      <c r="BYF8" s="598"/>
      <c r="BYG8" s="598"/>
      <c r="BYH8" s="598"/>
      <c r="BYI8" s="598"/>
      <c r="BYJ8" s="598"/>
      <c r="BYK8" s="598"/>
      <c r="BYL8" s="598"/>
      <c r="BYM8" s="598"/>
      <c r="BYN8" s="598"/>
      <c r="BYO8" s="598"/>
      <c r="BYP8" s="598"/>
      <c r="BYQ8" s="598"/>
      <c r="BYR8" s="598"/>
      <c r="BYS8" s="598"/>
      <c r="BYT8" s="598"/>
      <c r="BYU8" s="598"/>
      <c r="BYV8" s="598"/>
      <c r="BYW8" s="598"/>
      <c r="BYX8" s="598"/>
      <c r="BYY8" s="598"/>
      <c r="BYZ8" s="598"/>
      <c r="BZA8" s="598"/>
      <c r="BZB8" s="598"/>
      <c r="BZC8" s="598"/>
      <c r="BZD8" s="598"/>
      <c r="BZE8" s="598"/>
      <c r="BZF8" s="598"/>
      <c r="BZG8" s="598"/>
      <c r="BZH8" s="598"/>
      <c r="BZI8" s="598"/>
      <c r="BZJ8" s="598"/>
      <c r="BZK8" s="598"/>
      <c r="BZL8" s="598"/>
      <c r="BZM8" s="598"/>
      <c r="BZN8" s="598"/>
      <c r="BZO8" s="598"/>
      <c r="BZP8" s="598"/>
      <c r="BZQ8" s="598"/>
      <c r="BZR8" s="598"/>
      <c r="BZS8" s="598"/>
      <c r="BZT8" s="598"/>
      <c r="BZU8" s="598"/>
      <c r="BZV8" s="598"/>
      <c r="BZW8" s="598"/>
      <c r="BZX8" s="598"/>
      <c r="BZY8" s="598"/>
      <c r="BZZ8" s="598"/>
      <c r="CAA8" s="598"/>
      <c r="CAB8" s="598"/>
      <c r="CAC8" s="598"/>
      <c r="CAD8" s="598"/>
      <c r="CAE8" s="598"/>
      <c r="CAF8" s="598"/>
      <c r="CAG8" s="598"/>
      <c r="CAH8" s="598"/>
      <c r="CAI8" s="598"/>
      <c r="CAJ8" s="598"/>
      <c r="CAK8" s="598"/>
      <c r="CAL8" s="598"/>
      <c r="CAM8" s="598"/>
      <c r="CAN8" s="598"/>
      <c r="CAO8" s="598"/>
      <c r="CAP8" s="598"/>
      <c r="CAQ8" s="598"/>
      <c r="CAR8" s="598"/>
      <c r="CAS8" s="598"/>
      <c r="CAT8" s="598"/>
      <c r="CAU8" s="598"/>
      <c r="CAV8" s="598"/>
      <c r="CAW8" s="598"/>
      <c r="CAX8" s="598"/>
      <c r="CAY8" s="598"/>
      <c r="CAZ8" s="598"/>
      <c r="CBA8" s="598"/>
      <c r="CBB8" s="598"/>
      <c r="CBC8" s="598"/>
      <c r="CBD8" s="598"/>
      <c r="CBE8" s="598"/>
      <c r="CBF8" s="598"/>
      <c r="CBG8" s="598"/>
      <c r="CBH8" s="598"/>
      <c r="CBI8" s="598"/>
      <c r="CBJ8" s="598"/>
      <c r="CBK8" s="598"/>
      <c r="CBL8" s="598"/>
      <c r="CBM8" s="598"/>
      <c r="CBN8" s="598"/>
      <c r="CBO8" s="598"/>
      <c r="CBP8" s="598"/>
      <c r="CBQ8" s="598"/>
      <c r="CBR8" s="598"/>
      <c r="CBS8" s="598"/>
      <c r="CBT8" s="598"/>
      <c r="CBU8" s="598"/>
      <c r="CBV8" s="598"/>
      <c r="CBW8" s="598"/>
      <c r="CBX8" s="598"/>
      <c r="CBY8" s="598"/>
      <c r="CBZ8" s="598"/>
      <c r="CCA8" s="598"/>
      <c r="CCB8" s="598"/>
      <c r="CCC8" s="598"/>
      <c r="CCD8" s="598"/>
      <c r="CCE8" s="598"/>
      <c r="CCF8" s="598"/>
      <c r="CCG8" s="598"/>
      <c r="CCH8" s="598"/>
      <c r="CCI8" s="598"/>
      <c r="CCJ8" s="598"/>
      <c r="CCK8" s="598"/>
      <c r="CCL8" s="598"/>
      <c r="CCM8" s="598"/>
      <c r="CCN8" s="598"/>
      <c r="CCO8" s="598"/>
      <c r="CCP8" s="598"/>
      <c r="CCQ8" s="598"/>
      <c r="CCR8" s="598"/>
      <c r="CCS8" s="598"/>
      <c r="CCT8" s="598"/>
      <c r="CCU8" s="598"/>
      <c r="CCV8" s="598"/>
      <c r="CCW8" s="598"/>
      <c r="CCX8" s="598"/>
      <c r="CCY8" s="598"/>
      <c r="CCZ8" s="598"/>
      <c r="CDA8" s="598"/>
      <c r="CDB8" s="598"/>
      <c r="CDC8" s="598"/>
      <c r="CDD8" s="598"/>
      <c r="CDE8" s="598"/>
      <c r="CDF8" s="598"/>
      <c r="CDG8" s="598"/>
      <c r="CDH8" s="598"/>
      <c r="CDI8" s="598"/>
      <c r="CDJ8" s="598"/>
      <c r="CDK8" s="598"/>
      <c r="CDL8" s="598"/>
      <c r="CDM8" s="598"/>
      <c r="CDN8" s="598"/>
      <c r="CDO8" s="598"/>
      <c r="CDP8" s="598"/>
      <c r="CDQ8" s="598"/>
      <c r="CDR8" s="598"/>
      <c r="CDS8" s="598"/>
      <c r="CDT8" s="598"/>
      <c r="CDU8" s="598"/>
      <c r="CDV8" s="598"/>
      <c r="CDW8" s="598"/>
      <c r="CDX8" s="598"/>
      <c r="CDY8" s="598"/>
      <c r="CDZ8" s="598"/>
      <c r="CEA8" s="598"/>
      <c r="CEB8" s="598"/>
      <c r="CEC8" s="598"/>
      <c r="CED8" s="598"/>
      <c r="CEE8" s="598"/>
      <c r="CEF8" s="598"/>
      <c r="CEG8" s="598"/>
      <c r="CEH8" s="598"/>
      <c r="CEI8" s="598"/>
      <c r="CEJ8" s="598"/>
      <c r="CEK8" s="598"/>
      <c r="CEL8" s="598"/>
      <c r="CEM8" s="598"/>
      <c r="CEN8" s="598"/>
      <c r="CEO8" s="598"/>
      <c r="CEP8" s="598"/>
      <c r="CEQ8" s="598"/>
      <c r="CER8" s="598"/>
      <c r="CES8" s="598"/>
      <c r="CET8" s="598"/>
      <c r="CEU8" s="598"/>
      <c r="CEV8" s="598"/>
      <c r="CEW8" s="598"/>
      <c r="CEX8" s="598"/>
      <c r="CEY8" s="598"/>
      <c r="CEZ8" s="598"/>
      <c r="CFA8" s="598"/>
      <c r="CFB8" s="598"/>
      <c r="CFC8" s="598"/>
      <c r="CFD8" s="598"/>
      <c r="CFE8" s="598"/>
      <c r="CFF8" s="598"/>
      <c r="CFG8" s="598"/>
      <c r="CFH8" s="598"/>
      <c r="CFI8" s="598"/>
      <c r="CFJ8" s="598"/>
      <c r="CFK8" s="598"/>
      <c r="CFL8" s="598"/>
      <c r="CFM8" s="598"/>
      <c r="CFN8" s="598"/>
      <c r="CFO8" s="598"/>
      <c r="CFP8" s="598"/>
      <c r="CFQ8" s="598"/>
      <c r="CFR8" s="598"/>
      <c r="CFS8" s="598"/>
      <c r="CFT8" s="598"/>
      <c r="CFU8" s="598"/>
      <c r="CFV8" s="598"/>
      <c r="CFW8" s="598"/>
      <c r="CFX8" s="598"/>
      <c r="CFY8" s="598"/>
      <c r="CFZ8" s="598"/>
      <c r="CGA8" s="598"/>
      <c r="CGB8" s="598"/>
      <c r="CGC8" s="598"/>
      <c r="CGD8" s="598"/>
      <c r="CGE8" s="598"/>
      <c r="CGF8" s="598"/>
      <c r="CGG8" s="598"/>
      <c r="CGH8" s="598"/>
      <c r="CGI8" s="598"/>
      <c r="CGJ8" s="598"/>
      <c r="CGK8" s="598"/>
      <c r="CGL8" s="598"/>
      <c r="CGM8" s="598"/>
      <c r="CGN8" s="598"/>
      <c r="CGO8" s="598"/>
      <c r="CGP8" s="598"/>
      <c r="CGQ8" s="598"/>
      <c r="CGR8" s="598"/>
      <c r="CGS8" s="598"/>
      <c r="CGT8" s="598"/>
      <c r="CGU8" s="598"/>
      <c r="CGV8" s="598"/>
      <c r="CGW8" s="598"/>
      <c r="CGX8" s="598"/>
      <c r="CGY8" s="598"/>
      <c r="CGZ8" s="598"/>
      <c r="CHA8" s="598"/>
      <c r="CHB8" s="598"/>
      <c r="CHC8" s="598"/>
      <c r="CHD8" s="598"/>
      <c r="CHE8" s="598"/>
      <c r="CHF8" s="598"/>
      <c r="CHG8" s="598"/>
      <c r="CHH8" s="598"/>
      <c r="CHI8" s="598"/>
      <c r="CHJ8" s="598"/>
      <c r="CHK8" s="598"/>
      <c r="CHL8" s="598"/>
      <c r="CHM8" s="598"/>
      <c r="CHN8" s="598"/>
      <c r="CHO8" s="598"/>
      <c r="CHP8" s="598"/>
      <c r="CHQ8" s="598"/>
      <c r="CHR8" s="598"/>
      <c r="CHS8" s="598"/>
      <c r="CHT8" s="598"/>
      <c r="CHU8" s="598"/>
      <c r="CHV8" s="598"/>
      <c r="CHW8" s="598"/>
      <c r="CHX8" s="598"/>
      <c r="CHY8" s="598"/>
      <c r="CHZ8" s="598"/>
      <c r="CIA8" s="598"/>
      <c r="CIB8" s="598"/>
      <c r="CIC8" s="598"/>
      <c r="CID8" s="598"/>
      <c r="CIE8" s="598"/>
      <c r="CIF8" s="598"/>
      <c r="CIG8" s="598"/>
      <c r="CIH8" s="598"/>
      <c r="CII8" s="598"/>
      <c r="CIJ8" s="598"/>
      <c r="CIK8" s="598"/>
      <c r="CIL8" s="598"/>
      <c r="CIM8" s="598"/>
      <c r="CIN8" s="598"/>
      <c r="CIO8" s="598"/>
      <c r="CIP8" s="598"/>
      <c r="CIQ8" s="598"/>
      <c r="CIR8" s="598"/>
      <c r="CIS8" s="598"/>
      <c r="CIT8" s="598"/>
      <c r="CIU8" s="598"/>
      <c r="CIV8" s="598"/>
      <c r="CIW8" s="598"/>
      <c r="CIX8" s="598"/>
      <c r="CIY8" s="598"/>
      <c r="CIZ8" s="598"/>
      <c r="CJA8" s="598"/>
      <c r="CJB8" s="598"/>
      <c r="CJC8" s="598"/>
      <c r="CJD8" s="598"/>
      <c r="CJE8" s="598"/>
      <c r="CJF8" s="598"/>
      <c r="CJG8" s="598"/>
      <c r="CJH8" s="598"/>
      <c r="CJI8" s="598"/>
      <c r="CJJ8" s="598"/>
      <c r="CJK8" s="598"/>
      <c r="CJL8" s="598"/>
      <c r="CJM8" s="598"/>
      <c r="CJN8" s="598"/>
      <c r="CJO8" s="598"/>
      <c r="CJP8" s="598"/>
      <c r="CJQ8" s="598"/>
      <c r="CJR8" s="598"/>
      <c r="CJS8" s="598"/>
      <c r="CJT8" s="598"/>
      <c r="CJU8" s="598"/>
      <c r="CJV8" s="598"/>
      <c r="CJW8" s="598"/>
      <c r="CJX8" s="598"/>
      <c r="CJY8" s="598"/>
      <c r="CJZ8" s="598"/>
      <c r="CKA8" s="598"/>
      <c r="CKB8" s="598"/>
      <c r="CKC8" s="598"/>
      <c r="CKD8" s="598"/>
      <c r="CKE8" s="598"/>
      <c r="CKF8" s="598"/>
      <c r="CKG8" s="598"/>
      <c r="CKH8" s="598"/>
      <c r="CKI8" s="598"/>
      <c r="CKJ8" s="598"/>
      <c r="CKK8" s="598"/>
      <c r="CKL8" s="598"/>
      <c r="CKM8" s="598"/>
      <c r="CKN8" s="598"/>
      <c r="CKO8" s="598"/>
      <c r="CKP8" s="598"/>
      <c r="CKQ8" s="598"/>
      <c r="CKR8" s="598"/>
      <c r="CKS8" s="598"/>
      <c r="CKT8" s="598"/>
      <c r="CKU8" s="598"/>
      <c r="CKV8" s="598"/>
      <c r="CKW8" s="598"/>
      <c r="CKX8" s="598"/>
      <c r="CKY8" s="598"/>
      <c r="CKZ8" s="598"/>
      <c r="CLA8" s="598"/>
      <c r="CLB8" s="598"/>
      <c r="CLC8" s="598"/>
      <c r="CLD8" s="598"/>
      <c r="CLE8" s="598"/>
      <c r="CLF8" s="598"/>
      <c r="CLG8" s="598"/>
      <c r="CLH8" s="598"/>
      <c r="CLI8" s="598"/>
      <c r="CLJ8" s="598"/>
      <c r="CLK8" s="598"/>
      <c r="CLL8" s="598"/>
      <c r="CLM8" s="598"/>
      <c r="CLN8" s="598"/>
      <c r="CLO8" s="598"/>
      <c r="CLP8" s="598"/>
      <c r="CLQ8" s="598"/>
      <c r="CLR8" s="598"/>
      <c r="CLS8" s="598"/>
      <c r="CLT8" s="598"/>
      <c r="CLU8" s="598"/>
      <c r="CLV8" s="598"/>
      <c r="CLW8" s="598"/>
      <c r="CLX8" s="598"/>
      <c r="CLY8" s="598"/>
      <c r="CLZ8" s="598"/>
      <c r="CMA8" s="598"/>
      <c r="CMB8" s="598"/>
      <c r="CMC8" s="598"/>
      <c r="CMD8" s="598"/>
      <c r="CME8" s="598"/>
      <c r="CMF8" s="598"/>
      <c r="CMG8" s="598"/>
      <c r="CMH8" s="598"/>
      <c r="CMI8" s="598"/>
      <c r="CMJ8" s="598"/>
      <c r="CMK8" s="598"/>
      <c r="CML8" s="598"/>
      <c r="CMM8" s="598"/>
      <c r="CMN8" s="598"/>
      <c r="CMO8" s="598"/>
      <c r="CMP8" s="598"/>
      <c r="CMQ8" s="598"/>
      <c r="CMR8" s="598"/>
      <c r="CMS8" s="598"/>
      <c r="CMT8" s="598"/>
      <c r="CMU8" s="598"/>
      <c r="CMV8" s="598"/>
      <c r="CMW8" s="598"/>
      <c r="CMX8" s="598"/>
      <c r="CMY8" s="598"/>
      <c r="CMZ8" s="598"/>
      <c r="CNA8" s="598"/>
      <c r="CNB8" s="598"/>
      <c r="CNC8" s="598"/>
      <c r="CND8" s="598"/>
      <c r="CNE8" s="598"/>
      <c r="CNF8" s="598"/>
      <c r="CNG8" s="598"/>
      <c r="CNH8" s="598"/>
      <c r="CNI8" s="598"/>
      <c r="CNJ8" s="598"/>
      <c r="CNK8" s="598"/>
      <c r="CNL8" s="598"/>
      <c r="CNM8" s="598"/>
      <c r="CNN8" s="598"/>
      <c r="CNO8" s="598"/>
      <c r="CNP8" s="598"/>
      <c r="CNQ8" s="598"/>
      <c r="CNR8" s="598"/>
      <c r="CNS8" s="598"/>
      <c r="CNT8" s="598"/>
      <c r="CNU8" s="598"/>
      <c r="CNV8" s="598"/>
      <c r="CNW8" s="598"/>
      <c r="CNX8" s="598"/>
      <c r="CNY8" s="598"/>
      <c r="CNZ8" s="598"/>
      <c r="COA8" s="598"/>
      <c r="COB8" s="598"/>
      <c r="COC8" s="598"/>
      <c r="COD8" s="598"/>
      <c r="COE8" s="598"/>
      <c r="COF8" s="598"/>
      <c r="COG8" s="598"/>
      <c r="COH8" s="598"/>
      <c r="COI8" s="598"/>
      <c r="COJ8" s="598"/>
      <c r="COK8" s="598"/>
      <c r="COL8" s="598"/>
      <c r="COM8" s="598"/>
      <c r="CON8" s="598"/>
      <c r="COO8" s="598"/>
      <c r="COP8" s="598"/>
      <c r="COQ8" s="598"/>
      <c r="COR8" s="598"/>
      <c r="COS8" s="598"/>
      <c r="COT8" s="598"/>
      <c r="COU8" s="598"/>
      <c r="COV8" s="598"/>
      <c r="COW8" s="598"/>
      <c r="COX8" s="598"/>
      <c r="COY8" s="598"/>
      <c r="COZ8" s="598"/>
      <c r="CPA8" s="598"/>
      <c r="CPB8" s="598"/>
      <c r="CPC8" s="598"/>
      <c r="CPD8" s="598"/>
      <c r="CPE8" s="598"/>
      <c r="CPF8" s="598"/>
      <c r="CPG8" s="598"/>
      <c r="CPH8" s="598"/>
      <c r="CPI8" s="598"/>
      <c r="CPJ8" s="598"/>
      <c r="CPK8" s="598"/>
      <c r="CPL8" s="598"/>
      <c r="CPM8" s="598"/>
      <c r="CPN8" s="598"/>
      <c r="CPO8" s="598"/>
      <c r="CPP8" s="598"/>
      <c r="CPQ8" s="598"/>
      <c r="CPR8" s="598"/>
      <c r="CPS8" s="598"/>
      <c r="CPT8" s="598"/>
      <c r="CPU8" s="598"/>
      <c r="CPV8" s="598"/>
      <c r="CPW8" s="598"/>
      <c r="CPX8" s="598"/>
      <c r="CPY8" s="598"/>
      <c r="CPZ8" s="598"/>
      <c r="CQA8" s="598"/>
      <c r="CQB8" s="598"/>
      <c r="CQC8" s="598"/>
      <c r="CQD8" s="598"/>
      <c r="CQE8" s="598"/>
      <c r="CQF8" s="598"/>
      <c r="CQG8" s="598"/>
      <c r="CQH8" s="598"/>
      <c r="CQI8" s="598"/>
      <c r="CQJ8" s="598"/>
      <c r="CQK8" s="598"/>
      <c r="CQL8" s="598"/>
      <c r="CQM8" s="598"/>
      <c r="CQN8" s="598"/>
      <c r="CQO8" s="598"/>
      <c r="CQP8" s="598"/>
      <c r="CQQ8" s="598"/>
      <c r="CQR8" s="598"/>
      <c r="CQS8" s="598"/>
      <c r="CQT8" s="598"/>
      <c r="CQU8" s="598"/>
      <c r="CQV8" s="598"/>
      <c r="CQW8" s="598"/>
      <c r="CQX8" s="598"/>
      <c r="CQY8" s="598"/>
      <c r="CQZ8" s="598"/>
      <c r="CRA8" s="598"/>
      <c r="CRB8" s="598"/>
      <c r="CRC8" s="598"/>
      <c r="CRD8" s="598"/>
      <c r="CRE8" s="598"/>
      <c r="CRF8" s="598"/>
      <c r="CRG8" s="598"/>
      <c r="CRH8" s="598"/>
      <c r="CRI8" s="598"/>
      <c r="CRJ8" s="598"/>
      <c r="CRK8" s="598"/>
      <c r="CRL8" s="598"/>
      <c r="CRM8" s="598"/>
      <c r="CRN8" s="598"/>
      <c r="CRO8" s="598"/>
      <c r="CRP8" s="598"/>
      <c r="CRQ8" s="598"/>
      <c r="CRR8" s="598"/>
      <c r="CRS8" s="598"/>
      <c r="CRT8" s="598"/>
      <c r="CRU8" s="598"/>
      <c r="CRV8" s="598"/>
      <c r="CRW8" s="598"/>
      <c r="CRX8" s="598"/>
      <c r="CRY8" s="598"/>
      <c r="CRZ8" s="598"/>
      <c r="CSA8" s="598"/>
      <c r="CSB8" s="598"/>
      <c r="CSC8" s="598"/>
      <c r="CSD8" s="598"/>
      <c r="CSE8" s="598"/>
      <c r="CSF8" s="598"/>
      <c r="CSG8" s="598"/>
      <c r="CSH8" s="598"/>
      <c r="CSI8" s="598"/>
      <c r="CSJ8" s="598"/>
      <c r="CSK8" s="598"/>
      <c r="CSL8" s="598"/>
      <c r="CSM8" s="598"/>
      <c r="CSN8" s="598"/>
      <c r="CSO8" s="598"/>
      <c r="CSP8" s="598"/>
      <c r="CSQ8" s="598"/>
      <c r="CSR8" s="598"/>
      <c r="CSS8" s="598"/>
      <c r="CST8" s="598"/>
      <c r="CSU8" s="598"/>
      <c r="CSV8" s="598"/>
      <c r="CSW8" s="598"/>
      <c r="CSX8" s="598"/>
      <c r="CSY8" s="598"/>
      <c r="CSZ8" s="598"/>
      <c r="CTA8" s="598"/>
      <c r="CTB8" s="598"/>
      <c r="CTC8" s="598"/>
      <c r="CTD8" s="598"/>
      <c r="CTE8" s="598"/>
      <c r="CTF8" s="598"/>
      <c r="CTG8" s="598"/>
      <c r="CTH8" s="598"/>
      <c r="CTI8" s="598"/>
      <c r="CTJ8" s="598"/>
      <c r="CTK8" s="598"/>
      <c r="CTL8" s="598"/>
      <c r="CTM8" s="598"/>
      <c r="CTN8" s="598"/>
      <c r="CTO8" s="598"/>
      <c r="CTP8" s="598"/>
      <c r="CTQ8" s="598"/>
      <c r="CTR8" s="598"/>
      <c r="CTS8" s="598"/>
      <c r="CTT8" s="598"/>
      <c r="CTU8" s="598"/>
      <c r="CTV8" s="598"/>
      <c r="CTW8" s="598"/>
      <c r="CTX8" s="598"/>
      <c r="CTY8" s="598"/>
      <c r="CTZ8" s="598"/>
      <c r="CUA8" s="598"/>
      <c r="CUB8" s="598"/>
      <c r="CUC8" s="598"/>
      <c r="CUD8" s="598"/>
      <c r="CUE8" s="598"/>
      <c r="CUF8" s="598"/>
      <c r="CUG8" s="598"/>
      <c r="CUH8" s="598"/>
      <c r="CUI8" s="598"/>
      <c r="CUJ8" s="598"/>
      <c r="CUK8" s="598"/>
      <c r="CUL8" s="598"/>
      <c r="CUM8" s="598"/>
      <c r="CUN8" s="598"/>
      <c r="CUO8" s="598"/>
      <c r="CUP8" s="598"/>
      <c r="CUQ8" s="598"/>
      <c r="CUR8" s="598"/>
      <c r="CUS8" s="598"/>
      <c r="CUT8" s="598"/>
      <c r="CUU8" s="598"/>
      <c r="CUV8" s="598"/>
      <c r="CUW8" s="598"/>
      <c r="CUX8" s="598"/>
      <c r="CUY8" s="598"/>
      <c r="CUZ8" s="598"/>
      <c r="CVA8" s="598"/>
      <c r="CVB8" s="598"/>
      <c r="CVC8" s="598"/>
      <c r="CVD8" s="598"/>
      <c r="CVE8" s="598"/>
      <c r="CVF8" s="598"/>
      <c r="CVG8" s="598"/>
      <c r="CVH8" s="598"/>
      <c r="CVI8" s="598"/>
      <c r="CVJ8" s="598"/>
      <c r="CVK8" s="598"/>
      <c r="CVL8" s="598"/>
      <c r="CVM8" s="598"/>
      <c r="CVN8" s="598"/>
      <c r="CVO8" s="598"/>
      <c r="CVP8" s="598"/>
      <c r="CVQ8" s="598"/>
      <c r="CVR8" s="598"/>
      <c r="CVS8" s="598"/>
      <c r="CVT8" s="598"/>
      <c r="CVU8" s="598"/>
      <c r="CVV8" s="598"/>
      <c r="CVW8" s="598"/>
      <c r="CVX8" s="598"/>
      <c r="CVY8" s="598"/>
      <c r="CVZ8" s="598"/>
      <c r="CWA8" s="598"/>
      <c r="CWB8" s="598"/>
      <c r="CWC8" s="598"/>
      <c r="CWD8" s="598"/>
      <c r="CWE8" s="598"/>
      <c r="CWF8" s="598"/>
      <c r="CWG8" s="598"/>
      <c r="CWH8" s="598"/>
      <c r="CWI8" s="598"/>
      <c r="CWJ8" s="598"/>
      <c r="CWK8" s="598"/>
      <c r="CWL8" s="598"/>
      <c r="CWM8" s="598"/>
      <c r="CWN8" s="598"/>
      <c r="CWO8" s="598"/>
      <c r="CWP8" s="598"/>
      <c r="CWQ8" s="598"/>
      <c r="CWR8" s="598"/>
      <c r="CWS8" s="598"/>
      <c r="CWT8" s="598"/>
      <c r="CWU8" s="598"/>
      <c r="CWV8" s="598"/>
      <c r="CWW8" s="598"/>
      <c r="CWX8" s="598"/>
      <c r="CWY8" s="598"/>
      <c r="CWZ8" s="598"/>
      <c r="CXA8" s="598"/>
      <c r="CXB8" s="598"/>
      <c r="CXC8" s="598"/>
      <c r="CXD8" s="598"/>
      <c r="CXE8" s="598"/>
      <c r="CXF8" s="598"/>
      <c r="CXG8" s="598"/>
      <c r="CXH8" s="598"/>
      <c r="CXI8" s="598"/>
      <c r="CXJ8" s="598"/>
      <c r="CXK8" s="598"/>
      <c r="CXL8" s="598"/>
      <c r="CXM8" s="598"/>
      <c r="CXN8" s="598"/>
      <c r="CXO8" s="598"/>
      <c r="CXP8" s="598"/>
      <c r="CXQ8" s="598"/>
      <c r="CXR8" s="598"/>
      <c r="CXS8" s="598"/>
      <c r="CXT8" s="598"/>
      <c r="CXU8" s="598"/>
      <c r="CXV8" s="598"/>
      <c r="CXW8" s="598"/>
      <c r="CXX8" s="598"/>
      <c r="CXY8" s="598"/>
      <c r="CXZ8" s="598"/>
      <c r="CYA8" s="598"/>
      <c r="CYB8" s="598"/>
      <c r="CYC8" s="598"/>
      <c r="CYD8" s="598"/>
      <c r="CYE8" s="598"/>
      <c r="CYF8" s="598"/>
      <c r="CYG8" s="598"/>
      <c r="CYH8" s="598"/>
      <c r="CYI8" s="598"/>
      <c r="CYJ8" s="598"/>
      <c r="CYK8" s="598"/>
      <c r="CYL8" s="598"/>
      <c r="CYM8" s="598"/>
      <c r="CYN8" s="598"/>
      <c r="CYO8" s="598"/>
      <c r="CYP8" s="598"/>
      <c r="CYQ8" s="598"/>
      <c r="CYR8" s="598"/>
      <c r="CYS8" s="598"/>
      <c r="CYT8" s="598"/>
      <c r="CYU8" s="598"/>
      <c r="CYV8" s="598"/>
      <c r="CYW8" s="598"/>
      <c r="CYX8" s="598"/>
      <c r="CYY8" s="598"/>
      <c r="CYZ8" s="598"/>
      <c r="CZA8" s="598"/>
      <c r="CZB8" s="598"/>
      <c r="CZC8" s="598"/>
      <c r="CZD8" s="598"/>
      <c r="CZE8" s="598"/>
      <c r="CZF8" s="598"/>
      <c r="CZG8" s="598"/>
      <c r="CZH8" s="598"/>
      <c r="CZI8" s="598"/>
      <c r="CZJ8" s="598"/>
      <c r="CZK8" s="598"/>
      <c r="CZL8" s="598"/>
      <c r="CZM8" s="598"/>
      <c r="CZN8" s="598"/>
      <c r="CZO8" s="598"/>
      <c r="CZP8" s="598"/>
      <c r="CZQ8" s="598"/>
      <c r="CZR8" s="598"/>
      <c r="CZS8" s="598"/>
      <c r="CZT8" s="598"/>
      <c r="CZU8" s="598"/>
      <c r="CZV8" s="598"/>
      <c r="CZW8" s="598"/>
      <c r="CZX8" s="598"/>
      <c r="CZY8" s="598"/>
      <c r="CZZ8" s="598"/>
      <c r="DAA8" s="598"/>
      <c r="DAB8" s="598"/>
      <c r="DAC8" s="598"/>
      <c r="DAD8" s="598"/>
      <c r="DAE8" s="598"/>
      <c r="DAF8" s="598"/>
      <c r="DAG8" s="598"/>
      <c r="DAH8" s="598"/>
      <c r="DAI8" s="598"/>
      <c r="DAJ8" s="598"/>
      <c r="DAK8" s="598"/>
      <c r="DAL8" s="598"/>
      <c r="DAM8" s="598"/>
      <c r="DAN8" s="598"/>
      <c r="DAO8" s="598"/>
      <c r="DAP8" s="598"/>
      <c r="DAQ8" s="598"/>
      <c r="DAR8" s="598"/>
      <c r="DAS8" s="598"/>
      <c r="DAT8" s="598"/>
      <c r="DAU8" s="598"/>
      <c r="DAV8" s="598"/>
      <c r="DAW8" s="598"/>
      <c r="DAX8" s="598"/>
      <c r="DAY8" s="598"/>
      <c r="DAZ8" s="598"/>
      <c r="DBA8" s="598"/>
      <c r="DBB8" s="598"/>
      <c r="DBC8" s="598"/>
      <c r="DBD8" s="598"/>
      <c r="DBE8" s="598"/>
      <c r="DBF8" s="598"/>
      <c r="DBG8" s="598"/>
      <c r="DBH8" s="598"/>
      <c r="DBI8" s="598"/>
      <c r="DBJ8" s="598"/>
      <c r="DBK8" s="598"/>
      <c r="DBL8" s="598"/>
      <c r="DBM8" s="598"/>
      <c r="DBN8" s="598"/>
      <c r="DBO8" s="598"/>
      <c r="DBP8" s="598"/>
      <c r="DBQ8" s="598"/>
      <c r="DBR8" s="598"/>
      <c r="DBS8" s="598"/>
      <c r="DBT8" s="598"/>
      <c r="DBU8" s="598"/>
      <c r="DBV8" s="598"/>
      <c r="DBW8" s="598"/>
      <c r="DBX8" s="598"/>
      <c r="DBY8" s="598"/>
      <c r="DBZ8" s="598"/>
      <c r="DCA8" s="598"/>
      <c r="DCB8" s="598"/>
      <c r="DCC8" s="598"/>
      <c r="DCD8" s="598"/>
      <c r="DCE8" s="598"/>
      <c r="DCF8" s="598"/>
      <c r="DCG8" s="598"/>
      <c r="DCH8" s="598"/>
      <c r="DCI8" s="598"/>
      <c r="DCJ8" s="598"/>
      <c r="DCK8" s="598"/>
      <c r="DCL8" s="598"/>
      <c r="DCM8" s="598"/>
      <c r="DCN8" s="598"/>
      <c r="DCO8" s="598"/>
      <c r="DCP8" s="598"/>
      <c r="DCQ8" s="598"/>
      <c r="DCR8" s="598"/>
      <c r="DCS8" s="598"/>
      <c r="DCT8" s="598"/>
      <c r="DCU8" s="598"/>
      <c r="DCV8" s="598"/>
      <c r="DCW8" s="598"/>
      <c r="DCX8" s="598"/>
      <c r="DCY8" s="598"/>
      <c r="DCZ8" s="598"/>
      <c r="DDA8" s="598"/>
      <c r="DDB8" s="598"/>
      <c r="DDC8" s="598"/>
      <c r="DDD8" s="598"/>
      <c r="DDE8" s="598"/>
      <c r="DDF8" s="598"/>
      <c r="DDG8" s="598"/>
      <c r="DDH8" s="598"/>
      <c r="DDI8" s="598"/>
      <c r="DDJ8" s="598"/>
      <c r="DDK8" s="598"/>
      <c r="DDL8" s="598"/>
      <c r="DDM8" s="598"/>
      <c r="DDN8" s="598"/>
      <c r="DDO8" s="598"/>
      <c r="DDP8" s="598"/>
      <c r="DDQ8" s="598"/>
      <c r="DDR8" s="598"/>
      <c r="DDS8" s="598"/>
      <c r="DDT8" s="598"/>
      <c r="DDU8" s="598"/>
      <c r="DDV8" s="598"/>
      <c r="DDW8" s="598"/>
      <c r="DDX8" s="598"/>
      <c r="DDY8" s="598"/>
      <c r="DDZ8" s="598"/>
      <c r="DEA8" s="598"/>
      <c r="DEB8" s="598"/>
      <c r="DEC8" s="598"/>
      <c r="DED8" s="598"/>
      <c r="DEE8" s="598"/>
      <c r="DEF8" s="598"/>
      <c r="DEG8" s="598"/>
      <c r="DEH8" s="598"/>
      <c r="DEI8" s="598"/>
      <c r="DEJ8" s="598"/>
      <c r="DEK8" s="598"/>
      <c r="DEL8" s="598"/>
      <c r="DEM8" s="598"/>
      <c r="DEN8" s="598"/>
      <c r="DEO8" s="598"/>
      <c r="DEP8" s="598"/>
      <c r="DEQ8" s="598"/>
      <c r="DER8" s="598"/>
      <c r="DES8" s="598"/>
      <c r="DET8" s="598"/>
      <c r="DEU8" s="598"/>
      <c r="DEV8" s="598"/>
      <c r="DEW8" s="598"/>
      <c r="DEX8" s="598"/>
      <c r="DEY8" s="598"/>
      <c r="DEZ8" s="598"/>
      <c r="DFA8" s="598"/>
      <c r="DFB8" s="598"/>
      <c r="DFC8" s="598"/>
      <c r="DFD8" s="598"/>
      <c r="DFE8" s="598"/>
      <c r="DFF8" s="598"/>
      <c r="DFG8" s="598"/>
      <c r="DFH8" s="598"/>
      <c r="DFI8" s="598"/>
      <c r="DFJ8" s="598"/>
      <c r="DFK8" s="598"/>
      <c r="DFL8" s="598"/>
      <c r="DFM8" s="598"/>
      <c r="DFN8" s="598"/>
      <c r="DFO8" s="598"/>
      <c r="DFP8" s="598"/>
      <c r="DFQ8" s="598"/>
      <c r="DFR8" s="598"/>
      <c r="DFS8" s="598"/>
      <c r="DFT8" s="598"/>
      <c r="DFU8" s="598"/>
      <c r="DFV8" s="598"/>
      <c r="DFW8" s="598"/>
      <c r="DFX8" s="598"/>
      <c r="DFY8" s="598"/>
      <c r="DFZ8" s="598"/>
      <c r="DGA8" s="598"/>
      <c r="DGB8" s="598"/>
      <c r="DGC8" s="598"/>
      <c r="DGD8" s="598"/>
      <c r="DGE8" s="598"/>
      <c r="DGF8" s="598"/>
      <c r="DGG8" s="598"/>
      <c r="DGH8" s="598"/>
      <c r="DGI8" s="598"/>
      <c r="DGJ8" s="598"/>
      <c r="DGK8" s="598"/>
      <c r="DGL8" s="598"/>
      <c r="DGM8" s="598"/>
      <c r="DGN8" s="598"/>
      <c r="DGO8" s="598"/>
      <c r="DGP8" s="598"/>
      <c r="DGQ8" s="598"/>
      <c r="DGR8" s="598"/>
      <c r="DGS8" s="598"/>
      <c r="DGT8" s="598"/>
      <c r="DGU8" s="598"/>
      <c r="DGV8" s="598"/>
      <c r="DGW8" s="598"/>
      <c r="DGX8" s="598"/>
      <c r="DGY8" s="598"/>
      <c r="DGZ8" s="598"/>
      <c r="DHA8" s="598"/>
      <c r="DHB8" s="598"/>
      <c r="DHC8" s="598"/>
      <c r="DHD8" s="598"/>
      <c r="DHE8" s="598"/>
      <c r="DHF8" s="598"/>
      <c r="DHG8" s="598"/>
      <c r="DHH8" s="598"/>
      <c r="DHI8" s="598"/>
      <c r="DHJ8" s="598"/>
      <c r="DHK8" s="598"/>
      <c r="DHL8" s="598"/>
      <c r="DHM8" s="598"/>
      <c r="DHN8" s="598"/>
      <c r="DHO8" s="598"/>
      <c r="DHP8" s="598"/>
      <c r="DHQ8" s="598"/>
      <c r="DHR8" s="598"/>
      <c r="DHS8" s="598"/>
      <c r="DHT8" s="598"/>
      <c r="DHU8" s="598"/>
      <c r="DHV8" s="598"/>
      <c r="DHW8" s="598"/>
      <c r="DHX8" s="598"/>
      <c r="DHY8" s="598"/>
      <c r="DHZ8" s="598"/>
      <c r="DIA8" s="598"/>
      <c r="DIB8" s="598"/>
      <c r="DIC8" s="598"/>
      <c r="DID8" s="598"/>
      <c r="DIE8" s="598"/>
      <c r="DIF8" s="598"/>
      <c r="DIG8" s="598"/>
      <c r="DIH8" s="598"/>
      <c r="DII8" s="598"/>
      <c r="DIJ8" s="598"/>
      <c r="DIK8" s="598"/>
      <c r="DIL8" s="598"/>
      <c r="DIM8" s="598"/>
      <c r="DIN8" s="598"/>
      <c r="DIO8" s="598"/>
      <c r="DIP8" s="598"/>
      <c r="DIQ8" s="598"/>
      <c r="DIR8" s="598"/>
      <c r="DIS8" s="598"/>
      <c r="DIT8" s="598"/>
      <c r="DIU8" s="598"/>
      <c r="DIV8" s="598"/>
      <c r="DIW8" s="598"/>
      <c r="DIX8" s="598"/>
      <c r="DIY8" s="598"/>
      <c r="DIZ8" s="598"/>
      <c r="DJA8" s="598"/>
      <c r="DJB8" s="598"/>
      <c r="DJC8" s="598"/>
      <c r="DJD8" s="598"/>
      <c r="DJE8" s="598"/>
      <c r="DJF8" s="598"/>
      <c r="DJG8" s="598"/>
      <c r="DJH8" s="598"/>
      <c r="DJI8" s="598"/>
      <c r="DJJ8" s="598"/>
      <c r="DJK8" s="598"/>
      <c r="DJL8" s="598"/>
      <c r="DJM8" s="598"/>
      <c r="DJN8" s="598"/>
      <c r="DJO8" s="598"/>
      <c r="DJP8" s="598"/>
      <c r="DJQ8" s="598"/>
      <c r="DJR8" s="598"/>
      <c r="DJS8" s="598"/>
      <c r="DJT8" s="598"/>
      <c r="DJU8" s="598"/>
      <c r="DJV8" s="598"/>
      <c r="DJW8" s="598"/>
      <c r="DJX8" s="598"/>
      <c r="DJY8" s="598"/>
      <c r="DJZ8" s="598"/>
      <c r="DKA8" s="598"/>
      <c r="DKB8" s="598"/>
      <c r="DKC8" s="598"/>
      <c r="DKD8" s="598"/>
      <c r="DKE8" s="598"/>
      <c r="DKF8" s="598"/>
      <c r="DKG8" s="598"/>
      <c r="DKH8" s="598"/>
      <c r="DKI8" s="598"/>
      <c r="DKJ8" s="598"/>
      <c r="DKK8" s="598"/>
      <c r="DKL8" s="598"/>
      <c r="DKM8" s="598"/>
      <c r="DKN8" s="598"/>
      <c r="DKO8" s="598"/>
      <c r="DKP8" s="598"/>
      <c r="DKQ8" s="598"/>
      <c r="DKR8" s="598"/>
      <c r="DKS8" s="598"/>
      <c r="DKT8" s="598"/>
      <c r="DKU8" s="598"/>
      <c r="DKV8" s="598"/>
      <c r="DKW8" s="598"/>
      <c r="DKX8" s="598"/>
      <c r="DKY8" s="598"/>
      <c r="DKZ8" s="598"/>
      <c r="DLA8" s="598"/>
      <c r="DLB8" s="598"/>
      <c r="DLC8" s="598"/>
      <c r="DLD8" s="598"/>
      <c r="DLE8" s="598"/>
      <c r="DLF8" s="598"/>
      <c r="DLG8" s="598"/>
      <c r="DLH8" s="598"/>
      <c r="DLI8" s="598"/>
      <c r="DLJ8" s="598"/>
      <c r="DLK8" s="598"/>
      <c r="DLL8" s="598"/>
      <c r="DLM8" s="598"/>
      <c r="DLN8" s="598"/>
      <c r="DLO8" s="598"/>
      <c r="DLP8" s="598"/>
      <c r="DLQ8" s="598"/>
      <c r="DLR8" s="598"/>
      <c r="DLS8" s="598"/>
      <c r="DLT8" s="598"/>
      <c r="DLU8" s="598"/>
      <c r="DLV8" s="598"/>
      <c r="DLW8" s="598"/>
      <c r="DLX8" s="598"/>
      <c r="DLY8" s="598"/>
      <c r="DLZ8" s="598"/>
      <c r="DMA8" s="598"/>
      <c r="DMB8" s="598"/>
      <c r="DMC8" s="598"/>
      <c r="DMD8" s="598"/>
      <c r="DME8" s="598"/>
      <c r="DMF8" s="598"/>
      <c r="DMG8" s="598"/>
      <c r="DMH8" s="598"/>
      <c r="DMI8" s="598"/>
      <c r="DMJ8" s="598"/>
      <c r="DMK8" s="598"/>
      <c r="DML8" s="598"/>
      <c r="DMM8" s="598"/>
      <c r="DMN8" s="598"/>
      <c r="DMO8" s="598"/>
      <c r="DMP8" s="598"/>
      <c r="DMQ8" s="598"/>
      <c r="DMR8" s="598"/>
      <c r="DMS8" s="598"/>
      <c r="DMT8" s="598"/>
      <c r="DMU8" s="598"/>
      <c r="DMV8" s="598"/>
      <c r="DMW8" s="598"/>
      <c r="DMX8" s="598"/>
      <c r="DMY8" s="598"/>
      <c r="DMZ8" s="598"/>
      <c r="DNA8" s="598"/>
      <c r="DNB8" s="598"/>
      <c r="DNC8" s="598"/>
      <c r="DND8" s="598"/>
      <c r="DNE8" s="598"/>
      <c r="DNF8" s="598"/>
      <c r="DNG8" s="598"/>
      <c r="DNH8" s="598"/>
      <c r="DNI8" s="598"/>
      <c r="DNJ8" s="598"/>
      <c r="DNK8" s="598"/>
      <c r="DNL8" s="598"/>
      <c r="DNM8" s="598"/>
      <c r="DNN8" s="598"/>
      <c r="DNO8" s="598"/>
      <c r="DNP8" s="598"/>
      <c r="DNQ8" s="598"/>
      <c r="DNR8" s="598"/>
      <c r="DNS8" s="598"/>
      <c r="DNT8" s="598"/>
      <c r="DNU8" s="598"/>
      <c r="DNV8" s="598"/>
      <c r="DNW8" s="598"/>
      <c r="DNX8" s="598"/>
      <c r="DNY8" s="598"/>
      <c r="DNZ8" s="598"/>
      <c r="DOA8" s="598"/>
      <c r="DOB8" s="598"/>
      <c r="DOC8" s="598"/>
      <c r="DOD8" s="598"/>
      <c r="DOE8" s="598"/>
      <c r="DOF8" s="598"/>
      <c r="DOG8" s="598"/>
      <c r="DOH8" s="598"/>
      <c r="DOI8" s="598"/>
      <c r="DOJ8" s="598"/>
      <c r="DOK8" s="598"/>
      <c r="DOL8" s="598"/>
      <c r="DOM8" s="598"/>
      <c r="DON8" s="598"/>
      <c r="DOO8" s="598"/>
      <c r="DOP8" s="598"/>
      <c r="DOQ8" s="598"/>
      <c r="DOR8" s="598"/>
      <c r="DOS8" s="598"/>
      <c r="DOT8" s="598"/>
      <c r="DOU8" s="598"/>
      <c r="DOV8" s="598"/>
      <c r="DOW8" s="598"/>
      <c r="DOX8" s="598"/>
      <c r="DOY8" s="598"/>
      <c r="DOZ8" s="598"/>
      <c r="DPA8" s="598"/>
      <c r="DPB8" s="598"/>
      <c r="DPC8" s="598"/>
      <c r="DPD8" s="598"/>
      <c r="DPE8" s="598"/>
      <c r="DPF8" s="598"/>
      <c r="DPG8" s="598"/>
      <c r="DPH8" s="598"/>
      <c r="DPI8" s="598"/>
      <c r="DPJ8" s="598"/>
      <c r="DPK8" s="598"/>
      <c r="DPL8" s="598"/>
      <c r="DPM8" s="598"/>
      <c r="DPN8" s="598"/>
      <c r="DPO8" s="598"/>
      <c r="DPP8" s="598"/>
      <c r="DPQ8" s="598"/>
      <c r="DPR8" s="598"/>
      <c r="DPS8" s="598"/>
      <c r="DPT8" s="598"/>
      <c r="DPU8" s="598"/>
      <c r="DPV8" s="598"/>
      <c r="DPW8" s="598"/>
      <c r="DPX8" s="598"/>
      <c r="DPY8" s="598"/>
      <c r="DPZ8" s="598"/>
      <c r="DQA8" s="598"/>
      <c r="DQB8" s="598"/>
      <c r="DQC8" s="598"/>
      <c r="DQD8" s="598"/>
      <c r="DQE8" s="598"/>
      <c r="DQF8" s="598"/>
      <c r="DQG8" s="598"/>
      <c r="DQH8" s="598"/>
      <c r="DQI8" s="598"/>
      <c r="DQJ8" s="598"/>
      <c r="DQK8" s="598"/>
      <c r="DQL8" s="598"/>
      <c r="DQM8" s="598"/>
      <c r="DQN8" s="598"/>
      <c r="DQO8" s="598"/>
      <c r="DQP8" s="598"/>
      <c r="DQQ8" s="598"/>
      <c r="DQR8" s="598"/>
      <c r="DQS8" s="598"/>
      <c r="DQT8" s="598"/>
      <c r="DQU8" s="598"/>
      <c r="DQV8" s="598"/>
      <c r="DQW8" s="598"/>
      <c r="DQX8" s="598"/>
      <c r="DQY8" s="598"/>
      <c r="DQZ8" s="598"/>
      <c r="DRA8" s="598"/>
      <c r="DRB8" s="598"/>
      <c r="DRC8" s="598"/>
      <c r="DRD8" s="598"/>
      <c r="DRE8" s="598"/>
      <c r="DRF8" s="598"/>
      <c r="DRG8" s="598"/>
      <c r="DRH8" s="598"/>
      <c r="DRI8" s="598"/>
      <c r="DRJ8" s="598"/>
      <c r="DRK8" s="598"/>
      <c r="DRL8" s="598"/>
      <c r="DRM8" s="598"/>
      <c r="DRN8" s="598"/>
      <c r="DRO8" s="598"/>
      <c r="DRP8" s="598"/>
      <c r="DRQ8" s="598"/>
      <c r="DRR8" s="598"/>
      <c r="DRS8" s="598"/>
      <c r="DRT8" s="598"/>
      <c r="DRU8" s="598"/>
      <c r="DRV8" s="598"/>
      <c r="DRW8" s="598"/>
      <c r="DRX8" s="598"/>
      <c r="DRY8" s="598"/>
      <c r="DRZ8" s="598"/>
      <c r="DSA8" s="598"/>
      <c r="DSB8" s="598"/>
      <c r="DSC8" s="598"/>
      <c r="DSD8" s="598"/>
      <c r="DSE8" s="598"/>
      <c r="DSF8" s="598"/>
      <c r="DSG8" s="598"/>
      <c r="DSH8" s="598"/>
      <c r="DSI8" s="598"/>
      <c r="DSJ8" s="598"/>
      <c r="DSK8" s="598"/>
      <c r="DSL8" s="598"/>
      <c r="DSM8" s="598"/>
      <c r="DSN8" s="598"/>
      <c r="DSO8" s="598"/>
      <c r="DSP8" s="598"/>
      <c r="DSQ8" s="598"/>
      <c r="DSR8" s="598"/>
      <c r="DSS8" s="598"/>
      <c r="DST8" s="598"/>
      <c r="DSU8" s="598"/>
      <c r="DSV8" s="598"/>
      <c r="DSW8" s="598"/>
      <c r="DSX8" s="598"/>
      <c r="DSY8" s="598"/>
      <c r="DSZ8" s="598"/>
      <c r="DTA8" s="598"/>
      <c r="DTB8" s="598"/>
      <c r="DTC8" s="598"/>
      <c r="DTD8" s="598"/>
      <c r="DTE8" s="598"/>
      <c r="DTF8" s="598"/>
      <c r="DTG8" s="598"/>
      <c r="DTH8" s="598"/>
      <c r="DTI8" s="598"/>
      <c r="DTJ8" s="598"/>
      <c r="DTK8" s="598"/>
      <c r="DTL8" s="598"/>
      <c r="DTM8" s="598"/>
      <c r="DTN8" s="598"/>
      <c r="DTO8" s="598"/>
      <c r="DTP8" s="598"/>
      <c r="DTQ8" s="598"/>
      <c r="DTR8" s="598"/>
      <c r="DTS8" s="598"/>
      <c r="DTT8" s="598"/>
      <c r="DTU8" s="598"/>
      <c r="DTV8" s="598"/>
      <c r="DTW8" s="598"/>
      <c r="DTX8" s="598"/>
      <c r="DTY8" s="598"/>
      <c r="DTZ8" s="598"/>
      <c r="DUA8" s="598"/>
      <c r="DUB8" s="598"/>
      <c r="DUC8" s="598"/>
      <c r="DUD8" s="598"/>
      <c r="DUE8" s="598"/>
      <c r="DUF8" s="598"/>
      <c r="DUG8" s="598"/>
      <c r="DUH8" s="598"/>
      <c r="DUI8" s="598"/>
      <c r="DUJ8" s="598"/>
      <c r="DUK8" s="598"/>
      <c r="DUL8" s="598"/>
      <c r="DUM8" s="598"/>
      <c r="DUN8" s="598"/>
      <c r="DUO8" s="598"/>
      <c r="DUP8" s="598"/>
      <c r="DUQ8" s="598"/>
      <c r="DUR8" s="598"/>
      <c r="DUS8" s="598"/>
      <c r="DUT8" s="598"/>
      <c r="DUU8" s="598"/>
      <c r="DUV8" s="598"/>
      <c r="DUW8" s="598"/>
      <c r="DUX8" s="598"/>
      <c r="DUY8" s="598"/>
      <c r="DUZ8" s="598"/>
      <c r="DVA8" s="598"/>
      <c r="DVB8" s="598"/>
      <c r="DVC8" s="598"/>
      <c r="DVD8" s="598"/>
      <c r="DVE8" s="598"/>
      <c r="DVF8" s="598"/>
      <c r="DVG8" s="598"/>
      <c r="DVH8" s="598"/>
      <c r="DVI8" s="598"/>
      <c r="DVJ8" s="598"/>
      <c r="DVK8" s="598"/>
      <c r="DVL8" s="598"/>
      <c r="DVM8" s="598"/>
      <c r="DVN8" s="598"/>
      <c r="DVO8" s="598"/>
      <c r="DVP8" s="598"/>
      <c r="DVQ8" s="598"/>
      <c r="DVR8" s="598"/>
      <c r="DVS8" s="598"/>
      <c r="DVT8" s="598"/>
      <c r="DVU8" s="598"/>
      <c r="DVV8" s="598"/>
      <c r="DVW8" s="598"/>
      <c r="DVX8" s="598"/>
      <c r="DVY8" s="598"/>
      <c r="DVZ8" s="598"/>
      <c r="DWA8" s="598"/>
      <c r="DWB8" s="598"/>
      <c r="DWC8" s="598"/>
      <c r="DWD8" s="598"/>
      <c r="DWE8" s="598"/>
      <c r="DWF8" s="598"/>
      <c r="DWG8" s="598"/>
      <c r="DWH8" s="598"/>
      <c r="DWI8" s="598"/>
      <c r="DWJ8" s="598"/>
      <c r="DWK8" s="598"/>
      <c r="DWL8" s="598"/>
      <c r="DWM8" s="598"/>
      <c r="DWN8" s="598"/>
      <c r="DWO8" s="598"/>
      <c r="DWP8" s="598"/>
      <c r="DWQ8" s="598"/>
      <c r="DWR8" s="598"/>
      <c r="DWS8" s="598"/>
      <c r="DWT8" s="598"/>
      <c r="DWU8" s="598"/>
      <c r="DWV8" s="598"/>
      <c r="DWW8" s="598"/>
      <c r="DWX8" s="598"/>
      <c r="DWY8" s="598"/>
      <c r="DWZ8" s="598"/>
      <c r="DXA8" s="598"/>
      <c r="DXB8" s="598"/>
      <c r="DXC8" s="598"/>
      <c r="DXD8" s="598"/>
      <c r="DXE8" s="598"/>
      <c r="DXF8" s="598"/>
      <c r="DXG8" s="598"/>
      <c r="DXH8" s="598"/>
      <c r="DXI8" s="598"/>
      <c r="DXJ8" s="598"/>
      <c r="DXK8" s="598"/>
      <c r="DXL8" s="598"/>
      <c r="DXM8" s="598"/>
      <c r="DXN8" s="598"/>
      <c r="DXO8" s="598"/>
      <c r="DXP8" s="598"/>
      <c r="DXQ8" s="598"/>
      <c r="DXR8" s="598"/>
      <c r="DXS8" s="598"/>
      <c r="DXT8" s="598"/>
      <c r="DXU8" s="598"/>
      <c r="DXV8" s="598"/>
      <c r="DXW8" s="598"/>
      <c r="DXX8" s="598"/>
      <c r="DXY8" s="598"/>
      <c r="DXZ8" s="598"/>
      <c r="DYA8" s="598"/>
      <c r="DYB8" s="598"/>
      <c r="DYC8" s="598"/>
      <c r="DYD8" s="598"/>
      <c r="DYE8" s="598"/>
      <c r="DYF8" s="598"/>
      <c r="DYG8" s="598"/>
      <c r="DYH8" s="598"/>
      <c r="DYI8" s="598"/>
      <c r="DYJ8" s="598"/>
      <c r="DYK8" s="598"/>
      <c r="DYL8" s="598"/>
      <c r="DYM8" s="598"/>
      <c r="DYN8" s="598"/>
      <c r="DYO8" s="598"/>
      <c r="DYP8" s="598"/>
      <c r="DYQ8" s="598"/>
      <c r="DYR8" s="598"/>
      <c r="DYS8" s="598"/>
      <c r="DYT8" s="598"/>
      <c r="DYU8" s="598"/>
      <c r="DYV8" s="598"/>
      <c r="DYW8" s="598"/>
      <c r="DYX8" s="598"/>
      <c r="DYY8" s="598"/>
      <c r="DYZ8" s="598"/>
      <c r="DZA8" s="598"/>
      <c r="DZB8" s="598"/>
      <c r="DZC8" s="598"/>
      <c r="DZD8" s="598"/>
      <c r="DZE8" s="598"/>
      <c r="DZF8" s="598"/>
      <c r="DZG8" s="598"/>
      <c r="DZH8" s="598"/>
      <c r="DZI8" s="598"/>
      <c r="DZJ8" s="598"/>
      <c r="DZK8" s="598"/>
      <c r="DZL8" s="598"/>
      <c r="DZM8" s="598"/>
      <c r="DZN8" s="598"/>
      <c r="DZO8" s="598"/>
      <c r="DZP8" s="598"/>
      <c r="DZQ8" s="598"/>
      <c r="DZR8" s="598"/>
      <c r="DZS8" s="598"/>
      <c r="DZT8" s="598"/>
      <c r="DZU8" s="598"/>
      <c r="DZV8" s="598"/>
      <c r="DZW8" s="598"/>
      <c r="DZX8" s="598"/>
      <c r="DZY8" s="598"/>
      <c r="DZZ8" s="598"/>
      <c r="EAA8" s="598"/>
      <c r="EAB8" s="598"/>
      <c r="EAC8" s="598"/>
      <c r="EAD8" s="598"/>
      <c r="EAE8" s="598"/>
      <c r="EAF8" s="598"/>
      <c r="EAG8" s="598"/>
      <c r="EAH8" s="598"/>
      <c r="EAI8" s="598"/>
      <c r="EAJ8" s="598"/>
      <c r="EAK8" s="598"/>
      <c r="EAL8" s="598"/>
      <c r="EAM8" s="598"/>
      <c r="EAN8" s="598"/>
      <c r="EAO8" s="598"/>
      <c r="EAP8" s="598"/>
      <c r="EAQ8" s="598"/>
      <c r="EAR8" s="598"/>
      <c r="EAS8" s="598"/>
      <c r="EAT8" s="598"/>
      <c r="EAU8" s="598"/>
      <c r="EAV8" s="598"/>
      <c r="EAW8" s="598"/>
      <c r="EAX8" s="598"/>
      <c r="EAY8" s="598"/>
      <c r="EAZ8" s="598"/>
      <c r="EBA8" s="598"/>
      <c r="EBB8" s="598"/>
      <c r="EBC8" s="598"/>
      <c r="EBD8" s="598"/>
      <c r="EBE8" s="598"/>
      <c r="EBF8" s="598"/>
      <c r="EBG8" s="598"/>
      <c r="EBH8" s="598"/>
      <c r="EBI8" s="598"/>
      <c r="EBJ8" s="598"/>
      <c r="EBK8" s="598"/>
      <c r="EBL8" s="598"/>
      <c r="EBM8" s="598"/>
      <c r="EBN8" s="598"/>
      <c r="EBO8" s="598"/>
      <c r="EBP8" s="598"/>
      <c r="EBQ8" s="598"/>
      <c r="EBR8" s="598"/>
      <c r="EBS8" s="598"/>
      <c r="EBT8" s="598"/>
      <c r="EBU8" s="598"/>
      <c r="EBV8" s="598"/>
      <c r="EBW8" s="598"/>
      <c r="EBX8" s="598"/>
      <c r="EBY8" s="598"/>
      <c r="EBZ8" s="598"/>
      <c r="ECA8" s="598"/>
      <c r="ECB8" s="598"/>
      <c r="ECC8" s="598"/>
      <c r="ECD8" s="598"/>
      <c r="ECE8" s="598"/>
      <c r="ECF8" s="598"/>
      <c r="ECG8" s="598"/>
      <c r="ECH8" s="598"/>
      <c r="ECI8" s="598"/>
      <c r="ECJ8" s="598"/>
      <c r="ECK8" s="598"/>
      <c r="ECL8" s="598"/>
      <c r="ECM8" s="598"/>
      <c r="ECN8" s="598"/>
      <c r="ECO8" s="598"/>
      <c r="ECP8" s="598"/>
      <c r="ECQ8" s="598"/>
      <c r="ECR8" s="598"/>
      <c r="ECS8" s="598"/>
      <c r="ECT8" s="598"/>
      <c r="ECU8" s="598"/>
      <c r="ECV8" s="598"/>
      <c r="ECW8" s="598"/>
      <c r="ECX8" s="598"/>
      <c r="ECY8" s="598"/>
      <c r="ECZ8" s="598"/>
      <c r="EDA8" s="598"/>
      <c r="EDB8" s="598"/>
      <c r="EDC8" s="598"/>
      <c r="EDD8" s="598"/>
      <c r="EDE8" s="598"/>
      <c r="EDF8" s="598"/>
      <c r="EDG8" s="598"/>
      <c r="EDH8" s="598"/>
      <c r="EDI8" s="598"/>
      <c r="EDJ8" s="598"/>
      <c r="EDK8" s="598"/>
      <c r="EDL8" s="598"/>
      <c r="EDM8" s="598"/>
      <c r="EDN8" s="598"/>
      <c r="EDO8" s="598"/>
      <c r="EDP8" s="598"/>
      <c r="EDQ8" s="598"/>
      <c r="EDR8" s="598"/>
      <c r="EDS8" s="598"/>
      <c r="EDT8" s="598"/>
      <c r="EDU8" s="598"/>
      <c r="EDV8" s="598"/>
      <c r="EDW8" s="598"/>
      <c r="EDX8" s="598"/>
      <c r="EDY8" s="598"/>
      <c r="EDZ8" s="598"/>
      <c r="EEA8" s="598"/>
      <c r="EEB8" s="598"/>
      <c r="EEC8" s="598"/>
      <c r="EED8" s="598"/>
      <c r="EEE8" s="598"/>
      <c r="EEF8" s="598"/>
      <c r="EEG8" s="598"/>
      <c r="EEH8" s="598"/>
      <c r="EEI8" s="598"/>
      <c r="EEJ8" s="598"/>
      <c r="EEK8" s="598"/>
      <c r="EEL8" s="598"/>
      <c r="EEM8" s="598"/>
      <c r="EEN8" s="598"/>
      <c r="EEO8" s="598"/>
      <c r="EEP8" s="598"/>
      <c r="EEQ8" s="598"/>
      <c r="EER8" s="598"/>
      <c r="EES8" s="598"/>
      <c r="EET8" s="598"/>
      <c r="EEU8" s="598"/>
      <c r="EEV8" s="598"/>
      <c r="EEW8" s="598"/>
      <c r="EEX8" s="598"/>
      <c r="EEY8" s="598"/>
      <c r="EEZ8" s="598"/>
      <c r="EFA8" s="598"/>
      <c r="EFB8" s="598"/>
      <c r="EFC8" s="598"/>
      <c r="EFD8" s="598"/>
      <c r="EFE8" s="598"/>
      <c r="EFF8" s="598"/>
      <c r="EFG8" s="598"/>
      <c r="EFH8" s="598"/>
      <c r="EFI8" s="598"/>
      <c r="EFJ8" s="598"/>
      <c r="EFK8" s="598"/>
      <c r="EFL8" s="598"/>
      <c r="EFM8" s="598"/>
      <c r="EFN8" s="598"/>
      <c r="EFO8" s="598"/>
      <c r="EFP8" s="598"/>
      <c r="EFQ8" s="598"/>
      <c r="EFR8" s="598"/>
      <c r="EFS8" s="598"/>
      <c r="EFT8" s="598"/>
      <c r="EFU8" s="598"/>
      <c r="EFV8" s="598"/>
      <c r="EFW8" s="598"/>
      <c r="EFX8" s="598"/>
      <c r="EFY8" s="598"/>
      <c r="EFZ8" s="598"/>
      <c r="EGA8" s="598"/>
      <c r="EGB8" s="598"/>
      <c r="EGC8" s="598"/>
      <c r="EGD8" s="598"/>
      <c r="EGE8" s="598"/>
      <c r="EGF8" s="598"/>
      <c r="EGG8" s="598"/>
      <c r="EGH8" s="598"/>
      <c r="EGI8" s="598"/>
      <c r="EGJ8" s="598"/>
      <c r="EGK8" s="598"/>
      <c r="EGL8" s="598"/>
      <c r="EGM8" s="598"/>
      <c r="EGN8" s="598"/>
      <c r="EGO8" s="598"/>
      <c r="EGP8" s="598"/>
      <c r="EGQ8" s="598"/>
      <c r="EGR8" s="598"/>
      <c r="EGS8" s="598"/>
      <c r="EGT8" s="598"/>
      <c r="EGU8" s="598"/>
      <c r="EGV8" s="598"/>
      <c r="EGW8" s="598"/>
      <c r="EGX8" s="598"/>
      <c r="EGY8" s="598"/>
      <c r="EGZ8" s="598"/>
      <c r="EHA8" s="598"/>
      <c r="EHB8" s="598"/>
      <c r="EHC8" s="598"/>
      <c r="EHD8" s="598"/>
      <c r="EHE8" s="598"/>
      <c r="EHF8" s="598"/>
      <c r="EHG8" s="598"/>
      <c r="EHH8" s="598"/>
      <c r="EHI8" s="598"/>
      <c r="EHJ8" s="598"/>
      <c r="EHK8" s="598"/>
      <c r="EHL8" s="598"/>
      <c r="EHM8" s="598"/>
      <c r="EHN8" s="598"/>
      <c r="EHO8" s="598"/>
      <c r="EHP8" s="598"/>
      <c r="EHQ8" s="598"/>
      <c r="EHR8" s="598"/>
      <c r="EHS8" s="598"/>
      <c r="EHT8" s="598"/>
      <c r="EHU8" s="598"/>
      <c r="EHV8" s="598"/>
      <c r="EHW8" s="598"/>
      <c r="EHX8" s="598"/>
      <c r="EHY8" s="598"/>
      <c r="EHZ8" s="598"/>
      <c r="EIA8" s="598"/>
      <c r="EIB8" s="598"/>
      <c r="EIC8" s="598"/>
      <c r="EID8" s="598"/>
      <c r="EIE8" s="598"/>
      <c r="EIF8" s="598"/>
      <c r="EIG8" s="598"/>
      <c r="EIH8" s="598"/>
      <c r="EII8" s="598"/>
      <c r="EIJ8" s="598"/>
      <c r="EIK8" s="598"/>
      <c r="EIL8" s="598"/>
      <c r="EIM8" s="598"/>
      <c r="EIN8" s="598"/>
      <c r="EIO8" s="598"/>
      <c r="EIP8" s="598"/>
      <c r="EIQ8" s="598"/>
      <c r="EIR8" s="598"/>
      <c r="EIS8" s="598"/>
      <c r="EIT8" s="598"/>
      <c r="EIU8" s="598"/>
      <c r="EIV8" s="598"/>
      <c r="EIW8" s="598"/>
      <c r="EIX8" s="598"/>
      <c r="EIY8" s="598"/>
      <c r="EIZ8" s="598"/>
      <c r="EJA8" s="598"/>
      <c r="EJB8" s="598"/>
      <c r="EJC8" s="598"/>
      <c r="EJD8" s="598"/>
      <c r="EJE8" s="598"/>
      <c r="EJF8" s="598"/>
      <c r="EJG8" s="598"/>
      <c r="EJH8" s="598"/>
      <c r="EJI8" s="598"/>
      <c r="EJJ8" s="598"/>
      <c r="EJK8" s="598"/>
      <c r="EJL8" s="598"/>
      <c r="EJM8" s="598"/>
      <c r="EJN8" s="598"/>
      <c r="EJO8" s="598"/>
      <c r="EJP8" s="598"/>
      <c r="EJQ8" s="598"/>
      <c r="EJR8" s="598"/>
      <c r="EJS8" s="598"/>
      <c r="EJT8" s="598"/>
      <c r="EJU8" s="598"/>
      <c r="EJV8" s="598"/>
      <c r="EJW8" s="598"/>
      <c r="EJX8" s="598"/>
      <c r="EJY8" s="598"/>
      <c r="EJZ8" s="598"/>
      <c r="EKA8" s="598"/>
      <c r="EKB8" s="598"/>
      <c r="EKC8" s="598"/>
      <c r="EKD8" s="598"/>
      <c r="EKE8" s="598"/>
      <c r="EKF8" s="598"/>
      <c r="EKG8" s="598"/>
      <c r="EKH8" s="598"/>
      <c r="EKI8" s="598"/>
      <c r="EKJ8" s="598"/>
      <c r="EKK8" s="598"/>
      <c r="EKL8" s="598"/>
      <c r="EKM8" s="598"/>
      <c r="EKN8" s="598"/>
      <c r="EKO8" s="598"/>
      <c r="EKP8" s="598"/>
      <c r="EKQ8" s="598"/>
      <c r="EKR8" s="598"/>
      <c r="EKS8" s="598"/>
      <c r="EKT8" s="598"/>
      <c r="EKU8" s="598"/>
      <c r="EKV8" s="598"/>
      <c r="EKW8" s="598"/>
      <c r="EKX8" s="598"/>
      <c r="EKY8" s="598"/>
      <c r="EKZ8" s="598"/>
      <c r="ELA8" s="598"/>
      <c r="ELB8" s="598"/>
      <c r="ELC8" s="598"/>
      <c r="ELD8" s="598"/>
      <c r="ELE8" s="598"/>
      <c r="ELF8" s="598"/>
      <c r="ELG8" s="598"/>
      <c r="ELH8" s="598"/>
      <c r="ELI8" s="598"/>
      <c r="ELJ8" s="598"/>
      <c r="ELK8" s="598"/>
      <c r="ELL8" s="598"/>
      <c r="ELM8" s="598"/>
      <c r="ELN8" s="598"/>
      <c r="ELO8" s="598"/>
      <c r="ELP8" s="598"/>
      <c r="ELQ8" s="598"/>
      <c r="ELR8" s="598"/>
      <c r="ELS8" s="598"/>
      <c r="ELT8" s="598"/>
      <c r="ELU8" s="598"/>
      <c r="ELV8" s="598"/>
      <c r="ELW8" s="598"/>
      <c r="ELX8" s="598"/>
      <c r="ELY8" s="598"/>
      <c r="ELZ8" s="598"/>
      <c r="EMA8" s="598"/>
      <c r="EMB8" s="598"/>
      <c r="EMC8" s="598"/>
      <c r="EMD8" s="598"/>
      <c r="EME8" s="598"/>
      <c r="EMF8" s="598"/>
      <c r="EMG8" s="598"/>
      <c r="EMH8" s="598"/>
      <c r="EMI8" s="598"/>
      <c r="EMJ8" s="598"/>
      <c r="EMK8" s="598"/>
      <c r="EML8" s="598"/>
      <c r="EMM8" s="598"/>
      <c r="EMN8" s="598"/>
      <c r="EMO8" s="598"/>
      <c r="EMP8" s="598"/>
      <c r="EMQ8" s="598"/>
      <c r="EMR8" s="598"/>
      <c r="EMS8" s="598"/>
      <c r="EMT8" s="598"/>
      <c r="EMU8" s="598"/>
      <c r="EMV8" s="598"/>
      <c r="EMW8" s="598"/>
      <c r="EMX8" s="598"/>
      <c r="EMY8" s="598"/>
      <c r="EMZ8" s="598"/>
      <c r="ENA8" s="598"/>
      <c r="ENB8" s="598"/>
      <c r="ENC8" s="598"/>
      <c r="END8" s="598"/>
      <c r="ENE8" s="598"/>
      <c r="ENF8" s="598"/>
      <c r="ENG8" s="598"/>
      <c r="ENH8" s="598"/>
      <c r="ENI8" s="598"/>
      <c r="ENJ8" s="598"/>
      <c r="ENK8" s="598"/>
      <c r="ENL8" s="598"/>
      <c r="ENM8" s="598"/>
      <c r="ENN8" s="598"/>
      <c r="ENO8" s="598"/>
      <c r="ENP8" s="598"/>
      <c r="ENQ8" s="598"/>
      <c r="ENR8" s="598"/>
      <c r="ENS8" s="598"/>
      <c r="ENT8" s="598"/>
      <c r="ENU8" s="598"/>
      <c r="ENV8" s="598"/>
      <c r="ENW8" s="598"/>
      <c r="ENX8" s="598"/>
      <c r="ENY8" s="598"/>
      <c r="ENZ8" s="598"/>
      <c r="EOA8" s="598"/>
      <c r="EOB8" s="598"/>
      <c r="EOC8" s="598"/>
      <c r="EOD8" s="598"/>
      <c r="EOE8" s="598"/>
      <c r="EOF8" s="598"/>
      <c r="EOG8" s="598"/>
      <c r="EOH8" s="598"/>
      <c r="EOI8" s="598"/>
      <c r="EOJ8" s="598"/>
      <c r="EOK8" s="598"/>
      <c r="EOL8" s="598"/>
      <c r="EOM8" s="598"/>
      <c r="EON8" s="598"/>
      <c r="EOO8" s="598"/>
      <c r="EOP8" s="598"/>
      <c r="EOQ8" s="598"/>
      <c r="EOR8" s="598"/>
      <c r="EOS8" s="598"/>
      <c r="EOT8" s="598"/>
      <c r="EOU8" s="598"/>
      <c r="EOV8" s="598"/>
      <c r="EOW8" s="598"/>
      <c r="EOX8" s="598"/>
      <c r="EOY8" s="598"/>
      <c r="EOZ8" s="598"/>
      <c r="EPA8" s="598"/>
      <c r="EPB8" s="598"/>
      <c r="EPC8" s="598"/>
      <c r="EPD8" s="598"/>
      <c r="EPE8" s="598"/>
      <c r="EPF8" s="598"/>
      <c r="EPG8" s="598"/>
      <c r="EPH8" s="598"/>
      <c r="EPI8" s="598"/>
      <c r="EPJ8" s="598"/>
      <c r="EPK8" s="598"/>
      <c r="EPL8" s="598"/>
      <c r="EPM8" s="598"/>
      <c r="EPN8" s="598"/>
      <c r="EPO8" s="598"/>
      <c r="EPP8" s="598"/>
      <c r="EPQ8" s="598"/>
      <c r="EPR8" s="598"/>
      <c r="EPS8" s="598"/>
      <c r="EPT8" s="598"/>
      <c r="EPU8" s="598"/>
      <c r="EPV8" s="598"/>
      <c r="EPW8" s="598"/>
      <c r="EPX8" s="598"/>
      <c r="EPY8" s="598"/>
      <c r="EPZ8" s="598"/>
      <c r="EQA8" s="598"/>
      <c r="EQB8" s="598"/>
      <c r="EQC8" s="598"/>
      <c r="EQD8" s="598"/>
      <c r="EQE8" s="598"/>
      <c r="EQF8" s="598"/>
      <c r="EQG8" s="598"/>
      <c r="EQH8" s="598"/>
      <c r="EQI8" s="598"/>
      <c r="EQJ8" s="598"/>
      <c r="EQK8" s="598"/>
      <c r="EQL8" s="598"/>
      <c r="EQM8" s="598"/>
      <c r="EQN8" s="598"/>
      <c r="EQO8" s="598"/>
      <c r="EQP8" s="598"/>
      <c r="EQQ8" s="598"/>
      <c r="EQR8" s="598"/>
      <c r="EQS8" s="598"/>
      <c r="EQT8" s="598"/>
      <c r="EQU8" s="598"/>
      <c r="EQV8" s="598"/>
      <c r="EQW8" s="598"/>
      <c r="EQX8" s="598"/>
      <c r="EQY8" s="598"/>
      <c r="EQZ8" s="598"/>
      <c r="ERA8" s="598"/>
      <c r="ERB8" s="598"/>
      <c r="ERC8" s="598"/>
      <c r="ERD8" s="598"/>
      <c r="ERE8" s="598"/>
      <c r="ERF8" s="598"/>
      <c r="ERG8" s="598"/>
      <c r="ERH8" s="598"/>
      <c r="ERI8" s="598"/>
      <c r="ERJ8" s="598"/>
      <c r="ERK8" s="598"/>
      <c r="ERL8" s="598"/>
      <c r="ERM8" s="598"/>
      <c r="ERN8" s="598"/>
      <c r="ERO8" s="598"/>
      <c r="ERP8" s="598"/>
      <c r="ERQ8" s="598"/>
      <c r="ERR8" s="598"/>
      <c r="ERS8" s="598"/>
      <c r="ERT8" s="598"/>
      <c r="ERU8" s="598"/>
      <c r="ERV8" s="598"/>
      <c r="ERW8" s="598"/>
      <c r="ERX8" s="598"/>
      <c r="ERY8" s="598"/>
      <c r="ERZ8" s="598"/>
      <c r="ESA8" s="598"/>
      <c r="ESB8" s="598"/>
      <c r="ESC8" s="598"/>
      <c r="ESD8" s="598"/>
      <c r="ESE8" s="598"/>
      <c r="ESF8" s="598"/>
      <c r="ESG8" s="598"/>
      <c r="ESH8" s="598"/>
      <c r="ESI8" s="598"/>
      <c r="ESJ8" s="598"/>
      <c r="ESK8" s="598"/>
      <c r="ESL8" s="598"/>
      <c r="ESM8" s="598"/>
      <c r="ESN8" s="598"/>
      <c r="ESO8" s="598"/>
      <c r="ESP8" s="598"/>
      <c r="ESQ8" s="598"/>
      <c r="ESR8" s="598"/>
      <c r="ESS8" s="598"/>
      <c r="EST8" s="598"/>
      <c r="ESU8" s="598"/>
      <c r="ESV8" s="598"/>
      <c r="ESW8" s="598"/>
      <c r="ESX8" s="598"/>
      <c r="ESY8" s="598"/>
      <c r="ESZ8" s="598"/>
      <c r="ETA8" s="598"/>
      <c r="ETB8" s="598"/>
      <c r="ETC8" s="598"/>
      <c r="ETD8" s="598"/>
      <c r="ETE8" s="598"/>
      <c r="ETF8" s="598"/>
      <c r="ETG8" s="598"/>
      <c r="ETH8" s="598"/>
      <c r="ETI8" s="598"/>
      <c r="ETJ8" s="598"/>
      <c r="ETK8" s="598"/>
      <c r="ETL8" s="598"/>
      <c r="ETM8" s="598"/>
      <c r="ETN8" s="598"/>
      <c r="ETO8" s="598"/>
      <c r="ETP8" s="598"/>
      <c r="ETQ8" s="598"/>
      <c r="ETR8" s="598"/>
      <c r="ETS8" s="598"/>
      <c r="ETT8" s="598"/>
      <c r="ETU8" s="598"/>
      <c r="ETV8" s="598"/>
      <c r="ETW8" s="598"/>
      <c r="ETX8" s="598"/>
      <c r="ETY8" s="598"/>
      <c r="ETZ8" s="598"/>
      <c r="EUA8" s="598"/>
      <c r="EUB8" s="598"/>
      <c r="EUC8" s="598"/>
      <c r="EUD8" s="598"/>
      <c r="EUE8" s="598"/>
      <c r="EUF8" s="598"/>
      <c r="EUG8" s="598"/>
      <c r="EUH8" s="598"/>
      <c r="EUI8" s="598"/>
      <c r="EUJ8" s="598"/>
      <c r="EUK8" s="598"/>
      <c r="EUL8" s="598"/>
      <c r="EUM8" s="598"/>
      <c r="EUN8" s="598"/>
      <c r="EUO8" s="598"/>
      <c r="EUP8" s="598"/>
      <c r="EUQ8" s="598"/>
      <c r="EUR8" s="598"/>
      <c r="EUS8" s="598"/>
      <c r="EUT8" s="598"/>
      <c r="EUU8" s="598"/>
      <c r="EUV8" s="598"/>
      <c r="EUW8" s="598"/>
      <c r="EUX8" s="598"/>
      <c r="EUY8" s="598"/>
      <c r="EUZ8" s="598"/>
      <c r="EVA8" s="598"/>
      <c r="EVB8" s="598"/>
      <c r="EVC8" s="598"/>
      <c r="EVD8" s="598"/>
      <c r="EVE8" s="598"/>
      <c r="EVF8" s="598"/>
      <c r="EVG8" s="598"/>
      <c r="EVH8" s="598"/>
      <c r="EVI8" s="598"/>
      <c r="EVJ8" s="598"/>
      <c r="EVK8" s="598"/>
      <c r="EVL8" s="598"/>
      <c r="EVM8" s="598"/>
      <c r="EVN8" s="598"/>
      <c r="EVO8" s="598"/>
      <c r="EVP8" s="598"/>
      <c r="EVQ8" s="598"/>
      <c r="EVR8" s="598"/>
      <c r="EVS8" s="598"/>
      <c r="EVT8" s="598"/>
      <c r="EVU8" s="598"/>
      <c r="EVV8" s="598"/>
      <c r="EVW8" s="598"/>
      <c r="EVX8" s="598"/>
      <c r="EVY8" s="598"/>
      <c r="EVZ8" s="598"/>
      <c r="EWA8" s="598"/>
      <c r="EWB8" s="598"/>
      <c r="EWC8" s="598"/>
      <c r="EWD8" s="598"/>
      <c r="EWE8" s="598"/>
      <c r="EWF8" s="598"/>
      <c r="EWG8" s="598"/>
      <c r="EWH8" s="598"/>
      <c r="EWI8" s="598"/>
      <c r="EWJ8" s="598"/>
      <c r="EWK8" s="598"/>
      <c r="EWL8" s="598"/>
      <c r="EWM8" s="598"/>
      <c r="EWN8" s="598"/>
      <c r="EWO8" s="598"/>
      <c r="EWP8" s="598"/>
      <c r="EWQ8" s="598"/>
      <c r="EWR8" s="598"/>
      <c r="EWS8" s="598"/>
      <c r="EWT8" s="598"/>
      <c r="EWU8" s="598"/>
      <c r="EWV8" s="598"/>
      <c r="EWW8" s="598"/>
      <c r="EWX8" s="598"/>
      <c r="EWY8" s="598"/>
      <c r="EWZ8" s="598"/>
      <c r="EXA8" s="598"/>
      <c r="EXB8" s="598"/>
      <c r="EXC8" s="598"/>
      <c r="EXD8" s="598"/>
      <c r="EXE8" s="598"/>
      <c r="EXF8" s="598"/>
      <c r="EXG8" s="598"/>
      <c r="EXH8" s="598"/>
      <c r="EXI8" s="598"/>
      <c r="EXJ8" s="598"/>
      <c r="EXK8" s="598"/>
      <c r="EXL8" s="598"/>
      <c r="EXM8" s="598"/>
      <c r="EXN8" s="598"/>
      <c r="EXO8" s="598"/>
      <c r="EXP8" s="598"/>
      <c r="EXQ8" s="598"/>
      <c r="EXR8" s="598"/>
      <c r="EXS8" s="598"/>
      <c r="EXT8" s="598"/>
      <c r="EXU8" s="598"/>
      <c r="EXV8" s="598"/>
      <c r="EXW8" s="598"/>
      <c r="EXX8" s="598"/>
      <c r="EXY8" s="598"/>
      <c r="EXZ8" s="598"/>
      <c r="EYA8" s="598"/>
      <c r="EYB8" s="598"/>
      <c r="EYC8" s="598"/>
      <c r="EYD8" s="598"/>
      <c r="EYE8" s="598"/>
      <c r="EYF8" s="598"/>
      <c r="EYG8" s="598"/>
      <c r="EYH8" s="598"/>
      <c r="EYI8" s="598"/>
      <c r="EYJ8" s="598"/>
      <c r="EYK8" s="598"/>
      <c r="EYL8" s="598"/>
      <c r="EYM8" s="598"/>
      <c r="EYN8" s="598"/>
      <c r="EYO8" s="598"/>
      <c r="EYP8" s="598"/>
      <c r="EYQ8" s="598"/>
      <c r="EYR8" s="598"/>
      <c r="EYS8" s="598"/>
      <c r="EYT8" s="598"/>
      <c r="EYU8" s="598"/>
      <c r="EYV8" s="598"/>
      <c r="EYW8" s="598"/>
      <c r="EYX8" s="598"/>
      <c r="EYY8" s="598"/>
      <c r="EYZ8" s="598"/>
      <c r="EZA8" s="598"/>
      <c r="EZB8" s="598"/>
      <c r="EZC8" s="598"/>
      <c r="EZD8" s="598"/>
      <c r="EZE8" s="598"/>
      <c r="EZF8" s="598"/>
      <c r="EZG8" s="598"/>
      <c r="EZH8" s="598"/>
      <c r="EZI8" s="598"/>
      <c r="EZJ8" s="598"/>
      <c r="EZK8" s="598"/>
      <c r="EZL8" s="598"/>
      <c r="EZM8" s="598"/>
      <c r="EZN8" s="598"/>
      <c r="EZO8" s="598"/>
      <c r="EZP8" s="598"/>
      <c r="EZQ8" s="598"/>
      <c r="EZR8" s="598"/>
      <c r="EZS8" s="598"/>
      <c r="EZT8" s="598"/>
      <c r="EZU8" s="598"/>
      <c r="EZV8" s="598"/>
      <c r="EZW8" s="598"/>
      <c r="EZX8" s="598"/>
      <c r="EZY8" s="598"/>
      <c r="EZZ8" s="598"/>
      <c r="FAA8" s="598"/>
      <c r="FAB8" s="598"/>
      <c r="FAC8" s="598"/>
      <c r="FAD8" s="598"/>
      <c r="FAE8" s="598"/>
      <c r="FAF8" s="598"/>
      <c r="FAG8" s="598"/>
      <c r="FAH8" s="598"/>
      <c r="FAI8" s="598"/>
      <c r="FAJ8" s="598"/>
      <c r="FAK8" s="598"/>
      <c r="FAL8" s="598"/>
      <c r="FAM8" s="598"/>
      <c r="FAN8" s="598"/>
      <c r="FAO8" s="598"/>
      <c r="FAP8" s="598"/>
      <c r="FAQ8" s="598"/>
      <c r="FAR8" s="598"/>
      <c r="FAS8" s="598"/>
      <c r="FAT8" s="598"/>
      <c r="FAU8" s="598"/>
      <c r="FAV8" s="598"/>
      <c r="FAW8" s="598"/>
      <c r="FAX8" s="598"/>
      <c r="FAY8" s="598"/>
      <c r="FAZ8" s="598"/>
      <c r="FBA8" s="598"/>
      <c r="FBB8" s="598"/>
      <c r="FBC8" s="598"/>
      <c r="FBD8" s="598"/>
      <c r="FBE8" s="598"/>
      <c r="FBF8" s="598"/>
      <c r="FBG8" s="598"/>
      <c r="FBH8" s="598"/>
      <c r="FBI8" s="598"/>
      <c r="FBJ8" s="598"/>
      <c r="FBK8" s="598"/>
      <c r="FBL8" s="598"/>
      <c r="FBM8" s="598"/>
      <c r="FBN8" s="598"/>
      <c r="FBO8" s="598"/>
      <c r="FBP8" s="598"/>
      <c r="FBQ8" s="598"/>
      <c r="FBR8" s="598"/>
      <c r="FBS8" s="598"/>
      <c r="FBT8" s="598"/>
      <c r="FBU8" s="598"/>
      <c r="FBV8" s="598"/>
      <c r="FBW8" s="598"/>
      <c r="FBX8" s="598"/>
      <c r="FBY8" s="598"/>
      <c r="FBZ8" s="598"/>
      <c r="FCA8" s="598"/>
      <c r="FCB8" s="598"/>
      <c r="FCC8" s="598"/>
      <c r="FCD8" s="598"/>
      <c r="FCE8" s="598"/>
      <c r="FCF8" s="598"/>
      <c r="FCG8" s="598"/>
      <c r="FCH8" s="598"/>
      <c r="FCI8" s="598"/>
      <c r="FCJ8" s="598"/>
      <c r="FCK8" s="598"/>
      <c r="FCL8" s="598"/>
      <c r="FCM8" s="598"/>
      <c r="FCN8" s="598"/>
      <c r="FCO8" s="598"/>
      <c r="FCP8" s="598"/>
      <c r="FCQ8" s="598"/>
      <c r="FCR8" s="598"/>
      <c r="FCS8" s="598"/>
      <c r="FCT8" s="598"/>
      <c r="FCU8" s="598"/>
      <c r="FCV8" s="598"/>
      <c r="FCW8" s="598"/>
      <c r="FCX8" s="598"/>
      <c r="FCY8" s="598"/>
      <c r="FCZ8" s="598"/>
      <c r="FDA8" s="598"/>
      <c r="FDB8" s="598"/>
      <c r="FDC8" s="598"/>
      <c r="FDD8" s="598"/>
      <c r="FDE8" s="598"/>
      <c r="FDF8" s="598"/>
      <c r="FDG8" s="598"/>
      <c r="FDH8" s="598"/>
      <c r="FDI8" s="598"/>
      <c r="FDJ8" s="598"/>
      <c r="FDK8" s="598"/>
      <c r="FDL8" s="598"/>
      <c r="FDM8" s="598"/>
      <c r="FDN8" s="598"/>
      <c r="FDO8" s="598"/>
      <c r="FDP8" s="598"/>
      <c r="FDQ8" s="598"/>
      <c r="FDR8" s="598"/>
      <c r="FDS8" s="598"/>
      <c r="FDT8" s="598"/>
      <c r="FDU8" s="598"/>
      <c r="FDV8" s="598"/>
      <c r="FDW8" s="598"/>
      <c r="FDX8" s="598"/>
      <c r="FDY8" s="598"/>
      <c r="FDZ8" s="598"/>
      <c r="FEA8" s="598"/>
      <c r="FEB8" s="598"/>
      <c r="FEC8" s="598"/>
      <c r="FED8" s="598"/>
      <c r="FEE8" s="598"/>
      <c r="FEF8" s="598"/>
      <c r="FEG8" s="598"/>
      <c r="FEH8" s="598"/>
      <c r="FEI8" s="598"/>
      <c r="FEJ8" s="598"/>
      <c r="FEK8" s="598"/>
      <c r="FEL8" s="598"/>
      <c r="FEM8" s="598"/>
      <c r="FEN8" s="598"/>
      <c r="FEO8" s="598"/>
      <c r="FEP8" s="598"/>
      <c r="FEQ8" s="598"/>
      <c r="FER8" s="598"/>
      <c r="FES8" s="598"/>
      <c r="FET8" s="598"/>
      <c r="FEU8" s="598"/>
      <c r="FEV8" s="598"/>
      <c r="FEW8" s="598"/>
      <c r="FEX8" s="598"/>
      <c r="FEY8" s="598"/>
      <c r="FEZ8" s="598"/>
      <c r="FFA8" s="598"/>
      <c r="FFB8" s="598"/>
      <c r="FFC8" s="598"/>
      <c r="FFD8" s="598"/>
      <c r="FFE8" s="598"/>
      <c r="FFF8" s="598"/>
      <c r="FFG8" s="598"/>
      <c r="FFH8" s="598"/>
      <c r="FFI8" s="598"/>
      <c r="FFJ8" s="598"/>
      <c r="FFK8" s="598"/>
      <c r="FFL8" s="598"/>
      <c r="FFM8" s="598"/>
      <c r="FFN8" s="598"/>
      <c r="FFO8" s="598"/>
      <c r="FFP8" s="598"/>
      <c r="FFQ8" s="598"/>
      <c r="FFR8" s="598"/>
      <c r="FFS8" s="598"/>
      <c r="FFT8" s="598"/>
      <c r="FFU8" s="598"/>
      <c r="FFV8" s="598"/>
      <c r="FFW8" s="598"/>
      <c r="FFX8" s="598"/>
      <c r="FFY8" s="598"/>
      <c r="FFZ8" s="598"/>
      <c r="FGA8" s="598"/>
      <c r="FGB8" s="598"/>
      <c r="FGC8" s="598"/>
      <c r="FGD8" s="598"/>
      <c r="FGE8" s="598"/>
      <c r="FGF8" s="598"/>
      <c r="FGG8" s="598"/>
      <c r="FGH8" s="598"/>
      <c r="FGI8" s="598"/>
      <c r="FGJ8" s="598"/>
      <c r="FGK8" s="598"/>
      <c r="FGL8" s="598"/>
      <c r="FGM8" s="598"/>
      <c r="FGN8" s="598"/>
      <c r="FGO8" s="598"/>
      <c r="FGP8" s="598"/>
      <c r="FGQ8" s="598"/>
      <c r="FGR8" s="598"/>
      <c r="FGS8" s="598"/>
      <c r="FGT8" s="598"/>
      <c r="FGU8" s="598"/>
      <c r="FGV8" s="598"/>
      <c r="FGW8" s="598"/>
      <c r="FGX8" s="598"/>
      <c r="FGY8" s="598"/>
      <c r="FGZ8" s="598"/>
      <c r="FHA8" s="598"/>
      <c r="FHB8" s="598"/>
      <c r="FHC8" s="598"/>
      <c r="FHD8" s="598"/>
      <c r="FHE8" s="598"/>
      <c r="FHF8" s="598"/>
      <c r="FHG8" s="598"/>
      <c r="FHH8" s="598"/>
      <c r="FHI8" s="598"/>
      <c r="FHJ8" s="598"/>
      <c r="FHK8" s="598"/>
      <c r="FHL8" s="598"/>
      <c r="FHM8" s="598"/>
      <c r="FHN8" s="598"/>
      <c r="FHO8" s="598"/>
      <c r="FHP8" s="598"/>
      <c r="FHQ8" s="598"/>
      <c r="FHR8" s="598"/>
      <c r="FHS8" s="598"/>
      <c r="FHT8" s="598"/>
      <c r="FHU8" s="598"/>
      <c r="FHV8" s="598"/>
      <c r="FHW8" s="598"/>
      <c r="FHX8" s="598"/>
      <c r="FHY8" s="598"/>
      <c r="FHZ8" s="598"/>
      <c r="FIA8" s="598"/>
      <c r="FIB8" s="598"/>
      <c r="FIC8" s="598"/>
      <c r="FID8" s="598"/>
      <c r="FIE8" s="598"/>
      <c r="FIF8" s="598"/>
      <c r="FIG8" s="598"/>
      <c r="FIH8" s="598"/>
      <c r="FII8" s="598"/>
      <c r="FIJ8" s="598"/>
      <c r="FIK8" s="598"/>
      <c r="FIL8" s="598"/>
      <c r="FIM8" s="598"/>
      <c r="FIN8" s="598"/>
      <c r="FIO8" s="598"/>
      <c r="FIP8" s="598"/>
      <c r="FIQ8" s="598"/>
      <c r="FIR8" s="598"/>
      <c r="FIS8" s="598"/>
      <c r="FIT8" s="598"/>
      <c r="FIU8" s="598"/>
      <c r="FIV8" s="598"/>
      <c r="FIW8" s="598"/>
      <c r="FIX8" s="598"/>
      <c r="FIY8" s="598"/>
      <c r="FIZ8" s="598"/>
      <c r="FJA8" s="598"/>
      <c r="FJB8" s="598"/>
      <c r="FJC8" s="598"/>
      <c r="FJD8" s="598"/>
      <c r="FJE8" s="598"/>
      <c r="FJF8" s="598"/>
      <c r="FJG8" s="598"/>
      <c r="FJH8" s="598"/>
      <c r="FJI8" s="598"/>
      <c r="FJJ8" s="598"/>
      <c r="FJK8" s="598"/>
      <c r="FJL8" s="598"/>
      <c r="FJM8" s="598"/>
      <c r="FJN8" s="598"/>
      <c r="FJO8" s="598"/>
      <c r="FJP8" s="598"/>
      <c r="FJQ8" s="598"/>
      <c r="FJR8" s="598"/>
      <c r="FJS8" s="598"/>
      <c r="FJT8" s="598"/>
      <c r="FJU8" s="598"/>
      <c r="FJV8" s="598"/>
      <c r="FJW8" s="598"/>
      <c r="FJX8" s="598"/>
      <c r="FJY8" s="598"/>
      <c r="FJZ8" s="598"/>
      <c r="FKA8" s="598"/>
      <c r="FKB8" s="598"/>
      <c r="FKC8" s="598"/>
      <c r="FKD8" s="598"/>
      <c r="FKE8" s="598"/>
      <c r="FKF8" s="598"/>
      <c r="FKG8" s="598"/>
      <c r="FKH8" s="598"/>
      <c r="FKI8" s="598"/>
      <c r="FKJ8" s="598"/>
      <c r="FKK8" s="598"/>
      <c r="FKL8" s="598"/>
      <c r="FKM8" s="598"/>
      <c r="FKN8" s="598"/>
      <c r="FKO8" s="598"/>
      <c r="FKP8" s="598"/>
      <c r="FKQ8" s="598"/>
      <c r="FKR8" s="598"/>
      <c r="FKS8" s="598"/>
      <c r="FKT8" s="598"/>
      <c r="FKU8" s="598"/>
      <c r="FKV8" s="598"/>
      <c r="FKW8" s="598"/>
      <c r="FKX8" s="598"/>
      <c r="FKY8" s="598"/>
      <c r="FKZ8" s="598"/>
      <c r="FLA8" s="598"/>
      <c r="FLB8" s="598"/>
      <c r="FLC8" s="598"/>
      <c r="FLD8" s="598"/>
      <c r="FLE8" s="598"/>
      <c r="FLF8" s="598"/>
      <c r="FLG8" s="598"/>
      <c r="FLH8" s="598"/>
      <c r="FLI8" s="598"/>
      <c r="FLJ8" s="598"/>
      <c r="FLK8" s="598"/>
      <c r="FLL8" s="598"/>
      <c r="FLM8" s="598"/>
      <c r="FLN8" s="598"/>
      <c r="FLO8" s="598"/>
      <c r="FLP8" s="598"/>
      <c r="FLQ8" s="598"/>
      <c r="FLR8" s="598"/>
      <c r="FLS8" s="598"/>
      <c r="FLT8" s="598"/>
      <c r="FLU8" s="598"/>
      <c r="FLV8" s="598"/>
      <c r="FLW8" s="598"/>
      <c r="FLX8" s="598"/>
      <c r="FLY8" s="598"/>
      <c r="FLZ8" s="598"/>
      <c r="FMA8" s="598"/>
      <c r="FMB8" s="598"/>
      <c r="FMC8" s="598"/>
      <c r="FMD8" s="598"/>
      <c r="FME8" s="598"/>
      <c r="FMF8" s="598"/>
      <c r="FMG8" s="598"/>
      <c r="FMH8" s="598"/>
      <c r="FMI8" s="598"/>
      <c r="FMJ8" s="598"/>
      <c r="FMK8" s="598"/>
      <c r="FML8" s="598"/>
      <c r="FMM8" s="598"/>
      <c r="FMN8" s="598"/>
      <c r="FMO8" s="598"/>
      <c r="FMP8" s="598"/>
      <c r="FMQ8" s="598"/>
      <c r="FMR8" s="598"/>
      <c r="FMS8" s="598"/>
      <c r="FMT8" s="598"/>
      <c r="FMU8" s="598"/>
      <c r="FMV8" s="598"/>
      <c r="FMW8" s="598"/>
      <c r="FMX8" s="598"/>
      <c r="FMY8" s="598"/>
      <c r="FMZ8" s="598"/>
      <c r="FNA8" s="598"/>
      <c r="FNB8" s="598"/>
      <c r="FNC8" s="598"/>
      <c r="FND8" s="598"/>
      <c r="FNE8" s="598"/>
      <c r="FNF8" s="598"/>
      <c r="FNG8" s="598"/>
      <c r="FNH8" s="598"/>
      <c r="FNI8" s="598"/>
      <c r="FNJ8" s="598"/>
      <c r="FNK8" s="598"/>
      <c r="FNL8" s="598"/>
      <c r="FNM8" s="598"/>
      <c r="FNN8" s="598"/>
      <c r="FNO8" s="598"/>
      <c r="FNP8" s="598"/>
      <c r="FNQ8" s="598"/>
      <c r="FNR8" s="598"/>
      <c r="FNS8" s="598"/>
      <c r="FNT8" s="598"/>
      <c r="FNU8" s="598"/>
      <c r="FNV8" s="598"/>
      <c r="FNW8" s="598"/>
      <c r="FNX8" s="598"/>
      <c r="FNY8" s="598"/>
      <c r="FNZ8" s="598"/>
      <c r="FOA8" s="598"/>
      <c r="FOB8" s="598"/>
      <c r="FOC8" s="598"/>
      <c r="FOD8" s="598"/>
      <c r="FOE8" s="598"/>
      <c r="FOF8" s="598"/>
      <c r="FOG8" s="598"/>
      <c r="FOH8" s="598"/>
      <c r="FOI8" s="598"/>
      <c r="FOJ8" s="598"/>
      <c r="FOK8" s="598"/>
      <c r="FOL8" s="598"/>
      <c r="FOM8" s="598"/>
      <c r="FON8" s="598"/>
      <c r="FOO8" s="598"/>
      <c r="FOP8" s="598"/>
      <c r="FOQ8" s="598"/>
      <c r="FOR8" s="598"/>
      <c r="FOS8" s="598"/>
      <c r="FOT8" s="598"/>
      <c r="FOU8" s="598"/>
      <c r="FOV8" s="598"/>
      <c r="FOW8" s="598"/>
      <c r="FOX8" s="598"/>
      <c r="FOY8" s="598"/>
      <c r="FOZ8" s="598"/>
      <c r="FPA8" s="598"/>
      <c r="FPB8" s="598"/>
      <c r="FPC8" s="598"/>
      <c r="FPD8" s="598"/>
      <c r="FPE8" s="598"/>
      <c r="FPF8" s="598"/>
      <c r="FPG8" s="598"/>
      <c r="FPH8" s="598"/>
      <c r="FPI8" s="598"/>
      <c r="FPJ8" s="598"/>
      <c r="FPK8" s="598"/>
      <c r="FPL8" s="598"/>
      <c r="FPM8" s="598"/>
      <c r="FPN8" s="598"/>
      <c r="FPO8" s="598"/>
      <c r="FPP8" s="598"/>
      <c r="FPQ8" s="598"/>
      <c r="FPR8" s="598"/>
      <c r="FPS8" s="598"/>
      <c r="FPT8" s="598"/>
      <c r="FPU8" s="598"/>
      <c r="FPV8" s="598"/>
      <c r="FPW8" s="598"/>
      <c r="FPX8" s="598"/>
      <c r="FPY8" s="598"/>
      <c r="FPZ8" s="598"/>
      <c r="FQA8" s="598"/>
      <c r="FQB8" s="598"/>
      <c r="FQC8" s="598"/>
      <c r="FQD8" s="598"/>
      <c r="FQE8" s="598"/>
      <c r="FQF8" s="598"/>
      <c r="FQG8" s="598"/>
      <c r="FQH8" s="598"/>
      <c r="FQI8" s="598"/>
      <c r="FQJ8" s="598"/>
      <c r="FQK8" s="598"/>
      <c r="FQL8" s="598"/>
      <c r="FQM8" s="598"/>
      <c r="FQN8" s="598"/>
      <c r="FQO8" s="598"/>
      <c r="FQP8" s="598"/>
      <c r="FQQ8" s="598"/>
      <c r="FQR8" s="598"/>
      <c r="FQS8" s="598"/>
      <c r="FQT8" s="598"/>
      <c r="FQU8" s="598"/>
      <c r="FQV8" s="598"/>
      <c r="FQW8" s="598"/>
      <c r="FQX8" s="598"/>
      <c r="FQY8" s="598"/>
      <c r="FQZ8" s="598"/>
      <c r="FRA8" s="598"/>
      <c r="FRB8" s="598"/>
      <c r="FRC8" s="598"/>
      <c r="FRD8" s="598"/>
      <c r="FRE8" s="598"/>
      <c r="FRF8" s="598"/>
      <c r="FRG8" s="598"/>
      <c r="FRH8" s="598"/>
      <c r="FRI8" s="598"/>
      <c r="FRJ8" s="598"/>
      <c r="FRK8" s="598"/>
      <c r="FRL8" s="598"/>
      <c r="FRM8" s="598"/>
      <c r="FRN8" s="598"/>
      <c r="FRO8" s="598"/>
      <c r="FRP8" s="598"/>
      <c r="FRQ8" s="598"/>
      <c r="FRR8" s="598"/>
      <c r="FRS8" s="598"/>
      <c r="FRT8" s="598"/>
      <c r="FRU8" s="598"/>
      <c r="FRV8" s="598"/>
      <c r="FRW8" s="598"/>
      <c r="FRX8" s="598"/>
      <c r="FRY8" s="598"/>
      <c r="FRZ8" s="598"/>
      <c r="FSA8" s="598"/>
      <c r="FSB8" s="598"/>
      <c r="FSC8" s="598"/>
      <c r="FSD8" s="598"/>
      <c r="FSE8" s="598"/>
      <c r="FSF8" s="598"/>
      <c r="FSG8" s="598"/>
      <c r="FSH8" s="598"/>
      <c r="FSI8" s="598"/>
      <c r="FSJ8" s="598"/>
      <c r="FSK8" s="598"/>
      <c r="FSL8" s="598"/>
      <c r="FSM8" s="598"/>
      <c r="FSN8" s="598"/>
      <c r="FSO8" s="598"/>
      <c r="FSP8" s="598"/>
      <c r="FSQ8" s="598"/>
      <c r="FSR8" s="598"/>
      <c r="FSS8" s="598"/>
      <c r="FST8" s="598"/>
      <c r="FSU8" s="598"/>
      <c r="FSV8" s="598"/>
      <c r="FSW8" s="598"/>
      <c r="FSX8" s="598"/>
      <c r="FSY8" s="598"/>
      <c r="FSZ8" s="598"/>
      <c r="FTA8" s="598"/>
      <c r="FTB8" s="598"/>
      <c r="FTC8" s="598"/>
      <c r="FTD8" s="598"/>
      <c r="FTE8" s="598"/>
      <c r="FTF8" s="598"/>
      <c r="FTG8" s="598"/>
      <c r="FTH8" s="598"/>
      <c r="FTI8" s="598"/>
      <c r="FTJ8" s="598"/>
      <c r="FTK8" s="598"/>
      <c r="FTL8" s="598"/>
      <c r="FTM8" s="598"/>
      <c r="FTN8" s="598"/>
      <c r="FTO8" s="598"/>
      <c r="FTP8" s="598"/>
      <c r="FTQ8" s="598"/>
      <c r="FTR8" s="598"/>
      <c r="FTS8" s="598"/>
      <c r="FTT8" s="598"/>
      <c r="FTU8" s="598"/>
      <c r="FTV8" s="598"/>
      <c r="FTW8" s="598"/>
      <c r="FTX8" s="598"/>
      <c r="FTY8" s="598"/>
      <c r="FTZ8" s="598"/>
      <c r="FUA8" s="598"/>
      <c r="FUB8" s="598"/>
      <c r="FUC8" s="598"/>
      <c r="FUD8" s="598"/>
      <c r="FUE8" s="598"/>
      <c r="FUF8" s="598"/>
      <c r="FUG8" s="598"/>
      <c r="FUH8" s="598"/>
      <c r="FUI8" s="598"/>
      <c r="FUJ8" s="598"/>
      <c r="FUK8" s="598"/>
      <c r="FUL8" s="598"/>
      <c r="FUM8" s="598"/>
      <c r="FUN8" s="598"/>
      <c r="FUO8" s="598"/>
      <c r="FUP8" s="598"/>
      <c r="FUQ8" s="598"/>
      <c r="FUR8" s="598"/>
      <c r="FUS8" s="598"/>
      <c r="FUT8" s="598"/>
      <c r="FUU8" s="598"/>
      <c r="FUV8" s="598"/>
      <c r="FUW8" s="598"/>
      <c r="FUX8" s="598"/>
      <c r="FUY8" s="598"/>
      <c r="FUZ8" s="598"/>
      <c r="FVA8" s="598"/>
      <c r="FVB8" s="598"/>
      <c r="FVC8" s="598"/>
      <c r="FVD8" s="598"/>
      <c r="FVE8" s="598"/>
      <c r="FVF8" s="598"/>
      <c r="FVG8" s="598"/>
      <c r="FVH8" s="598"/>
      <c r="FVI8" s="598"/>
      <c r="FVJ8" s="598"/>
      <c r="FVK8" s="598"/>
      <c r="FVL8" s="598"/>
      <c r="FVM8" s="598"/>
      <c r="FVN8" s="598"/>
      <c r="FVO8" s="598"/>
      <c r="FVP8" s="598"/>
      <c r="FVQ8" s="598"/>
      <c r="FVR8" s="598"/>
      <c r="FVS8" s="598"/>
      <c r="FVT8" s="598"/>
      <c r="FVU8" s="598"/>
      <c r="FVV8" s="598"/>
      <c r="FVW8" s="598"/>
      <c r="FVX8" s="598"/>
      <c r="FVY8" s="598"/>
      <c r="FVZ8" s="598"/>
      <c r="FWA8" s="598"/>
      <c r="FWB8" s="598"/>
      <c r="FWC8" s="598"/>
      <c r="FWD8" s="598"/>
      <c r="FWE8" s="598"/>
      <c r="FWF8" s="598"/>
      <c r="FWG8" s="598"/>
      <c r="FWH8" s="598"/>
      <c r="FWI8" s="598"/>
      <c r="FWJ8" s="598"/>
      <c r="FWK8" s="598"/>
      <c r="FWL8" s="598"/>
      <c r="FWM8" s="598"/>
      <c r="FWN8" s="598"/>
      <c r="FWO8" s="598"/>
      <c r="FWP8" s="598"/>
      <c r="FWQ8" s="598"/>
      <c r="FWR8" s="598"/>
      <c r="FWS8" s="598"/>
      <c r="FWT8" s="598"/>
      <c r="FWU8" s="598"/>
      <c r="FWV8" s="598"/>
      <c r="FWW8" s="598"/>
      <c r="FWX8" s="598"/>
      <c r="FWY8" s="598"/>
      <c r="FWZ8" s="598"/>
      <c r="FXA8" s="598"/>
      <c r="FXB8" s="598"/>
      <c r="FXC8" s="598"/>
      <c r="FXD8" s="598"/>
      <c r="FXE8" s="598"/>
      <c r="FXF8" s="598"/>
      <c r="FXG8" s="598"/>
      <c r="FXH8" s="598"/>
      <c r="FXI8" s="598"/>
      <c r="FXJ8" s="598"/>
      <c r="FXK8" s="598"/>
      <c r="FXL8" s="598"/>
      <c r="FXM8" s="598"/>
      <c r="FXN8" s="598"/>
      <c r="FXO8" s="598"/>
      <c r="FXP8" s="598"/>
      <c r="FXQ8" s="598"/>
      <c r="FXR8" s="598"/>
      <c r="FXS8" s="598"/>
      <c r="FXT8" s="598"/>
      <c r="FXU8" s="598"/>
      <c r="FXV8" s="598"/>
      <c r="FXW8" s="598"/>
      <c r="FXX8" s="598"/>
      <c r="FXY8" s="598"/>
      <c r="FXZ8" s="598"/>
      <c r="FYA8" s="598"/>
      <c r="FYB8" s="598"/>
      <c r="FYC8" s="598"/>
      <c r="FYD8" s="598"/>
      <c r="FYE8" s="598"/>
      <c r="FYF8" s="598"/>
      <c r="FYG8" s="598"/>
      <c r="FYH8" s="598"/>
      <c r="FYI8" s="598"/>
      <c r="FYJ8" s="598"/>
      <c r="FYK8" s="598"/>
      <c r="FYL8" s="598"/>
      <c r="FYM8" s="598"/>
      <c r="FYN8" s="598"/>
      <c r="FYO8" s="598"/>
      <c r="FYP8" s="598"/>
      <c r="FYQ8" s="598"/>
      <c r="FYR8" s="598"/>
      <c r="FYS8" s="598"/>
      <c r="FYT8" s="598"/>
      <c r="FYU8" s="598"/>
      <c r="FYV8" s="598"/>
      <c r="FYW8" s="598"/>
      <c r="FYX8" s="598"/>
      <c r="FYY8" s="598"/>
      <c r="FYZ8" s="598"/>
      <c r="FZA8" s="598"/>
      <c r="FZB8" s="598"/>
      <c r="FZC8" s="598"/>
      <c r="FZD8" s="598"/>
      <c r="FZE8" s="598"/>
      <c r="FZF8" s="598"/>
      <c r="FZG8" s="598"/>
      <c r="FZH8" s="598"/>
      <c r="FZI8" s="598"/>
      <c r="FZJ8" s="598"/>
      <c r="FZK8" s="598"/>
      <c r="FZL8" s="598"/>
      <c r="FZM8" s="598"/>
      <c r="FZN8" s="598"/>
      <c r="FZO8" s="598"/>
      <c r="FZP8" s="598"/>
      <c r="FZQ8" s="598"/>
      <c r="FZR8" s="598"/>
      <c r="FZS8" s="598"/>
      <c r="FZT8" s="598"/>
      <c r="FZU8" s="598"/>
      <c r="FZV8" s="598"/>
      <c r="FZW8" s="598"/>
      <c r="FZX8" s="598"/>
      <c r="FZY8" s="598"/>
      <c r="FZZ8" s="598"/>
      <c r="GAA8" s="598"/>
      <c r="GAB8" s="598"/>
      <c r="GAC8" s="598"/>
      <c r="GAD8" s="598"/>
      <c r="GAE8" s="598"/>
      <c r="GAF8" s="598"/>
      <c r="GAG8" s="598"/>
      <c r="GAH8" s="598"/>
      <c r="GAI8" s="598"/>
      <c r="GAJ8" s="598"/>
      <c r="GAK8" s="598"/>
      <c r="GAL8" s="598"/>
      <c r="GAM8" s="598"/>
      <c r="GAN8" s="598"/>
      <c r="GAO8" s="598"/>
      <c r="GAP8" s="598"/>
      <c r="GAQ8" s="598"/>
      <c r="GAR8" s="598"/>
      <c r="GAS8" s="598"/>
      <c r="GAT8" s="598"/>
      <c r="GAU8" s="598"/>
      <c r="GAV8" s="598"/>
      <c r="GAW8" s="598"/>
      <c r="GAX8" s="598"/>
      <c r="GAY8" s="598"/>
      <c r="GAZ8" s="598"/>
      <c r="GBA8" s="598"/>
      <c r="GBB8" s="598"/>
      <c r="GBC8" s="598"/>
      <c r="GBD8" s="598"/>
      <c r="GBE8" s="598"/>
      <c r="GBF8" s="598"/>
      <c r="GBG8" s="598"/>
      <c r="GBH8" s="598"/>
      <c r="GBI8" s="598"/>
      <c r="GBJ8" s="598"/>
      <c r="GBK8" s="598"/>
      <c r="GBL8" s="598"/>
      <c r="GBM8" s="598"/>
      <c r="GBN8" s="598"/>
      <c r="GBO8" s="598"/>
      <c r="GBP8" s="598"/>
      <c r="GBQ8" s="598"/>
      <c r="GBR8" s="598"/>
      <c r="GBS8" s="598"/>
      <c r="GBT8" s="598"/>
      <c r="GBU8" s="598"/>
      <c r="GBV8" s="598"/>
      <c r="GBW8" s="598"/>
      <c r="GBX8" s="598"/>
      <c r="GBY8" s="598"/>
      <c r="GBZ8" s="598"/>
      <c r="GCA8" s="598"/>
      <c r="GCB8" s="598"/>
      <c r="GCC8" s="598"/>
      <c r="GCD8" s="598"/>
      <c r="GCE8" s="598"/>
      <c r="GCF8" s="598"/>
      <c r="GCG8" s="598"/>
      <c r="GCH8" s="598"/>
      <c r="GCI8" s="598"/>
      <c r="GCJ8" s="598"/>
      <c r="GCK8" s="598"/>
      <c r="GCL8" s="598"/>
      <c r="GCM8" s="598"/>
      <c r="GCN8" s="598"/>
      <c r="GCO8" s="598"/>
      <c r="GCP8" s="598"/>
      <c r="GCQ8" s="598"/>
      <c r="GCR8" s="598"/>
      <c r="GCS8" s="598"/>
      <c r="GCT8" s="598"/>
      <c r="GCU8" s="598"/>
      <c r="GCV8" s="598"/>
      <c r="GCW8" s="598"/>
      <c r="GCX8" s="598"/>
      <c r="GCY8" s="598"/>
      <c r="GCZ8" s="598"/>
      <c r="GDA8" s="598"/>
      <c r="GDB8" s="598"/>
      <c r="GDC8" s="598"/>
      <c r="GDD8" s="598"/>
      <c r="GDE8" s="598"/>
      <c r="GDF8" s="598"/>
      <c r="GDG8" s="598"/>
      <c r="GDH8" s="598"/>
      <c r="GDI8" s="598"/>
      <c r="GDJ8" s="598"/>
      <c r="GDK8" s="598"/>
      <c r="GDL8" s="598"/>
      <c r="GDM8" s="598"/>
      <c r="GDN8" s="598"/>
      <c r="GDO8" s="598"/>
      <c r="GDP8" s="598"/>
      <c r="GDQ8" s="598"/>
      <c r="GDR8" s="598"/>
      <c r="GDS8" s="598"/>
      <c r="GDT8" s="598"/>
      <c r="GDU8" s="598"/>
      <c r="GDV8" s="598"/>
      <c r="GDW8" s="598"/>
      <c r="GDX8" s="598"/>
      <c r="GDY8" s="598"/>
      <c r="GDZ8" s="598"/>
      <c r="GEA8" s="598"/>
      <c r="GEB8" s="598"/>
      <c r="GEC8" s="598"/>
      <c r="GED8" s="598"/>
      <c r="GEE8" s="598"/>
      <c r="GEF8" s="598"/>
      <c r="GEG8" s="598"/>
      <c r="GEH8" s="598"/>
      <c r="GEI8" s="598"/>
      <c r="GEJ8" s="598"/>
      <c r="GEK8" s="598"/>
      <c r="GEL8" s="598"/>
      <c r="GEM8" s="598"/>
      <c r="GEN8" s="598"/>
      <c r="GEO8" s="598"/>
      <c r="GEP8" s="598"/>
      <c r="GEQ8" s="598"/>
      <c r="GER8" s="598"/>
      <c r="GES8" s="598"/>
      <c r="GET8" s="598"/>
      <c r="GEU8" s="598"/>
      <c r="GEV8" s="598"/>
      <c r="GEW8" s="598"/>
      <c r="GEX8" s="598"/>
      <c r="GEY8" s="598"/>
      <c r="GEZ8" s="598"/>
      <c r="GFA8" s="598"/>
      <c r="GFB8" s="598"/>
      <c r="GFC8" s="598"/>
      <c r="GFD8" s="598"/>
      <c r="GFE8" s="598"/>
      <c r="GFF8" s="598"/>
      <c r="GFG8" s="598"/>
      <c r="GFH8" s="598"/>
      <c r="GFI8" s="598"/>
      <c r="GFJ8" s="598"/>
      <c r="GFK8" s="598"/>
      <c r="GFL8" s="598"/>
      <c r="GFM8" s="598"/>
      <c r="GFN8" s="598"/>
      <c r="GFO8" s="598"/>
      <c r="GFP8" s="598"/>
      <c r="GFQ8" s="598"/>
      <c r="GFR8" s="598"/>
      <c r="GFS8" s="598"/>
      <c r="GFT8" s="598"/>
      <c r="GFU8" s="598"/>
      <c r="GFV8" s="598"/>
      <c r="GFW8" s="598"/>
      <c r="GFX8" s="598"/>
      <c r="GFY8" s="598"/>
      <c r="GFZ8" s="598"/>
      <c r="GGA8" s="598"/>
      <c r="GGB8" s="598"/>
      <c r="GGC8" s="598"/>
      <c r="GGD8" s="598"/>
      <c r="GGE8" s="598"/>
      <c r="GGF8" s="598"/>
      <c r="GGG8" s="598"/>
      <c r="GGH8" s="598"/>
      <c r="GGI8" s="598"/>
      <c r="GGJ8" s="598"/>
      <c r="GGK8" s="598"/>
      <c r="GGL8" s="598"/>
      <c r="GGM8" s="598"/>
      <c r="GGN8" s="598"/>
      <c r="GGO8" s="598"/>
      <c r="GGP8" s="598"/>
      <c r="GGQ8" s="598"/>
      <c r="GGR8" s="598"/>
      <c r="GGS8" s="598"/>
      <c r="GGT8" s="598"/>
      <c r="GGU8" s="598"/>
      <c r="GGV8" s="598"/>
      <c r="GGW8" s="598"/>
      <c r="GGX8" s="598"/>
      <c r="GGY8" s="598"/>
      <c r="GGZ8" s="598"/>
      <c r="GHA8" s="598"/>
      <c r="GHB8" s="598"/>
      <c r="GHC8" s="598"/>
      <c r="GHD8" s="598"/>
      <c r="GHE8" s="598"/>
      <c r="GHF8" s="598"/>
      <c r="GHG8" s="598"/>
      <c r="GHH8" s="598"/>
      <c r="GHI8" s="598"/>
      <c r="GHJ8" s="598"/>
      <c r="GHK8" s="598"/>
      <c r="GHL8" s="598"/>
      <c r="GHM8" s="598"/>
      <c r="GHN8" s="598"/>
      <c r="GHO8" s="598"/>
      <c r="GHP8" s="598"/>
      <c r="GHQ8" s="598"/>
      <c r="GHR8" s="598"/>
      <c r="GHS8" s="598"/>
      <c r="GHT8" s="598"/>
      <c r="GHU8" s="598"/>
      <c r="GHV8" s="598"/>
      <c r="GHW8" s="598"/>
      <c r="GHX8" s="598"/>
      <c r="GHY8" s="598"/>
      <c r="GHZ8" s="598"/>
      <c r="GIA8" s="598"/>
      <c r="GIB8" s="598"/>
      <c r="GIC8" s="598"/>
      <c r="GID8" s="598"/>
      <c r="GIE8" s="598"/>
      <c r="GIF8" s="598"/>
      <c r="GIG8" s="598"/>
      <c r="GIH8" s="598"/>
      <c r="GII8" s="598"/>
      <c r="GIJ8" s="598"/>
      <c r="GIK8" s="598"/>
      <c r="GIL8" s="598"/>
      <c r="GIM8" s="598"/>
      <c r="GIN8" s="598"/>
      <c r="GIO8" s="598"/>
      <c r="GIP8" s="598"/>
      <c r="GIQ8" s="598"/>
      <c r="GIR8" s="598"/>
      <c r="GIS8" s="598"/>
      <c r="GIT8" s="598"/>
      <c r="GIU8" s="598"/>
      <c r="GIV8" s="598"/>
      <c r="GIW8" s="598"/>
      <c r="GIX8" s="598"/>
      <c r="GIY8" s="598"/>
      <c r="GIZ8" s="598"/>
      <c r="GJA8" s="598"/>
      <c r="GJB8" s="598"/>
      <c r="GJC8" s="598"/>
      <c r="GJD8" s="598"/>
      <c r="GJE8" s="598"/>
      <c r="GJF8" s="598"/>
      <c r="GJG8" s="598"/>
      <c r="GJH8" s="598"/>
      <c r="GJI8" s="598"/>
      <c r="GJJ8" s="598"/>
      <c r="GJK8" s="598"/>
      <c r="GJL8" s="598"/>
      <c r="GJM8" s="598"/>
      <c r="GJN8" s="598"/>
      <c r="GJO8" s="598"/>
      <c r="GJP8" s="598"/>
      <c r="GJQ8" s="598"/>
      <c r="GJR8" s="598"/>
      <c r="GJS8" s="598"/>
      <c r="GJT8" s="598"/>
      <c r="GJU8" s="598"/>
      <c r="GJV8" s="598"/>
      <c r="GJW8" s="598"/>
      <c r="GJX8" s="598"/>
      <c r="GJY8" s="598"/>
      <c r="GJZ8" s="598"/>
      <c r="GKA8" s="598"/>
      <c r="GKB8" s="598"/>
      <c r="GKC8" s="598"/>
      <c r="GKD8" s="598"/>
      <c r="GKE8" s="598"/>
      <c r="GKF8" s="598"/>
      <c r="GKG8" s="598"/>
      <c r="GKH8" s="598"/>
      <c r="GKI8" s="598"/>
      <c r="GKJ8" s="598"/>
      <c r="GKK8" s="598"/>
      <c r="GKL8" s="598"/>
      <c r="GKM8" s="598"/>
      <c r="GKN8" s="598"/>
      <c r="GKO8" s="598"/>
      <c r="GKP8" s="598"/>
      <c r="GKQ8" s="598"/>
      <c r="GKR8" s="598"/>
      <c r="GKS8" s="598"/>
      <c r="GKT8" s="598"/>
      <c r="GKU8" s="598"/>
      <c r="GKV8" s="598"/>
      <c r="GKW8" s="598"/>
      <c r="GKX8" s="598"/>
      <c r="GKY8" s="598"/>
      <c r="GKZ8" s="598"/>
      <c r="GLA8" s="598"/>
      <c r="GLB8" s="598"/>
      <c r="GLC8" s="598"/>
      <c r="GLD8" s="598"/>
      <c r="GLE8" s="598"/>
      <c r="GLF8" s="598"/>
      <c r="GLG8" s="598"/>
      <c r="GLH8" s="598"/>
      <c r="GLI8" s="598"/>
      <c r="GLJ8" s="598"/>
      <c r="GLK8" s="598"/>
      <c r="GLL8" s="598"/>
      <c r="GLM8" s="598"/>
      <c r="GLN8" s="598"/>
      <c r="GLO8" s="598"/>
      <c r="GLP8" s="598"/>
      <c r="GLQ8" s="598"/>
      <c r="GLR8" s="598"/>
      <c r="GLS8" s="598"/>
      <c r="GLT8" s="598"/>
      <c r="GLU8" s="598"/>
      <c r="GLV8" s="598"/>
      <c r="GLW8" s="598"/>
      <c r="GLX8" s="598"/>
      <c r="GLY8" s="598"/>
      <c r="GLZ8" s="598"/>
      <c r="GMA8" s="598"/>
      <c r="GMB8" s="598"/>
      <c r="GMC8" s="598"/>
      <c r="GMD8" s="598"/>
      <c r="GME8" s="598"/>
      <c r="GMF8" s="598"/>
      <c r="GMG8" s="598"/>
      <c r="GMH8" s="598"/>
      <c r="GMI8" s="598"/>
      <c r="GMJ8" s="598"/>
      <c r="GMK8" s="598"/>
      <c r="GML8" s="598"/>
      <c r="GMM8" s="598"/>
      <c r="GMN8" s="598"/>
      <c r="GMO8" s="598"/>
      <c r="GMP8" s="598"/>
      <c r="GMQ8" s="598"/>
      <c r="GMR8" s="598"/>
      <c r="GMS8" s="598"/>
      <c r="GMT8" s="598"/>
      <c r="GMU8" s="598"/>
      <c r="GMV8" s="598"/>
      <c r="GMW8" s="598"/>
      <c r="GMX8" s="598"/>
      <c r="GMY8" s="598"/>
      <c r="GMZ8" s="598"/>
      <c r="GNA8" s="598"/>
      <c r="GNB8" s="598"/>
      <c r="GNC8" s="598"/>
      <c r="GND8" s="598"/>
      <c r="GNE8" s="598"/>
      <c r="GNF8" s="598"/>
      <c r="GNG8" s="598"/>
      <c r="GNH8" s="598"/>
      <c r="GNI8" s="598"/>
      <c r="GNJ8" s="598"/>
      <c r="GNK8" s="598"/>
      <c r="GNL8" s="598"/>
      <c r="GNM8" s="598"/>
      <c r="GNN8" s="598"/>
      <c r="GNO8" s="598"/>
      <c r="GNP8" s="598"/>
      <c r="GNQ8" s="598"/>
      <c r="GNR8" s="598"/>
      <c r="GNS8" s="598"/>
      <c r="GNT8" s="598"/>
      <c r="GNU8" s="598"/>
      <c r="GNV8" s="598"/>
      <c r="GNW8" s="598"/>
      <c r="GNX8" s="598"/>
      <c r="GNY8" s="598"/>
      <c r="GNZ8" s="598"/>
      <c r="GOA8" s="598"/>
      <c r="GOB8" s="598"/>
      <c r="GOC8" s="598"/>
      <c r="GOD8" s="598"/>
      <c r="GOE8" s="598"/>
      <c r="GOF8" s="598"/>
      <c r="GOG8" s="598"/>
      <c r="GOH8" s="598"/>
      <c r="GOI8" s="598"/>
      <c r="GOJ8" s="598"/>
      <c r="GOK8" s="598"/>
      <c r="GOL8" s="598"/>
      <c r="GOM8" s="598"/>
      <c r="GON8" s="598"/>
      <c r="GOO8" s="598"/>
      <c r="GOP8" s="598"/>
      <c r="GOQ8" s="598"/>
      <c r="GOR8" s="598"/>
      <c r="GOS8" s="598"/>
      <c r="GOT8" s="598"/>
      <c r="GOU8" s="598"/>
      <c r="GOV8" s="598"/>
      <c r="GOW8" s="598"/>
      <c r="GOX8" s="598"/>
      <c r="GOY8" s="598"/>
      <c r="GOZ8" s="598"/>
      <c r="GPA8" s="598"/>
      <c r="GPB8" s="598"/>
      <c r="GPC8" s="598"/>
      <c r="GPD8" s="598"/>
      <c r="GPE8" s="598"/>
      <c r="GPF8" s="598"/>
      <c r="GPG8" s="598"/>
      <c r="GPH8" s="598"/>
      <c r="GPI8" s="598"/>
      <c r="GPJ8" s="598"/>
      <c r="GPK8" s="598"/>
      <c r="GPL8" s="598"/>
      <c r="GPM8" s="598"/>
      <c r="GPN8" s="598"/>
      <c r="GPO8" s="598"/>
      <c r="GPP8" s="598"/>
      <c r="GPQ8" s="598"/>
      <c r="GPR8" s="598"/>
      <c r="GPS8" s="598"/>
      <c r="GPT8" s="598"/>
      <c r="GPU8" s="598"/>
      <c r="GPV8" s="598"/>
      <c r="GPW8" s="598"/>
      <c r="GPX8" s="598"/>
      <c r="GPY8" s="598"/>
      <c r="GPZ8" s="598"/>
      <c r="GQA8" s="598"/>
      <c r="GQB8" s="598"/>
      <c r="GQC8" s="598"/>
      <c r="GQD8" s="598"/>
      <c r="GQE8" s="598"/>
      <c r="GQF8" s="598"/>
      <c r="GQG8" s="598"/>
      <c r="GQH8" s="598"/>
      <c r="GQI8" s="598"/>
      <c r="GQJ8" s="598"/>
      <c r="GQK8" s="598"/>
      <c r="GQL8" s="598"/>
      <c r="GQM8" s="598"/>
      <c r="GQN8" s="598"/>
      <c r="GQO8" s="598"/>
      <c r="GQP8" s="598"/>
      <c r="GQQ8" s="598"/>
      <c r="GQR8" s="598"/>
      <c r="GQS8" s="598"/>
      <c r="GQT8" s="598"/>
      <c r="GQU8" s="598"/>
      <c r="GQV8" s="598"/>
      <c r="GQW8" s="598"/>
      <c r="GQX8" s="598"/>
      <c r="GQY8" s="598"/>
      <c r="GQZ8" s="598"/>
      <c r="GRA8" s="598"/>
      <c r="GRB8" s="598"/>
      <c r="GRC8" s="598"/>
      <c r="GRD8" s="598"/>
      <c r="GRE8" s="598"/>
      <c r="GRF8" s="598"/>
      <c r="GRG8" s="598"/>
      <c r="GRH8" s="598"/>
      <c r="GRI8" s="598"/>
      <c r="GRJ8" s="598"/>
      <c r="GRK8" s="598"/>
      <c r="GRL8" s="598"/>
      <c r="GRM8" s="598"/>
      <c r="GRN8" s="598"/>
      <c r="GRO8" s="598"/>
      <c r="GRP8" s="598"/>
      <c r="GRQ8" s="598"/>
      <c r="GRR8" s="598"/>
      <c r="GRS8" s="598"/>
      <c r="GRT8" s="598"/>
      <c r="GRU8" s="598"/>
      <c r="GRV8" s="598"/>
      <c r="GRW8" s="598"/>
      <c r="GRX8" s="598"/>
      <c r="GRY8" s="598"/>
      <c r="GRZ8" s="598"/>
      <c r="GSA8" s="598"/>
      <c r="GSB8" s="598"/>
      <c r="GSC8" s="598"/>
      <c r="GSD8" s="598"/>
      <c r="GSE8" s="598"/>
      <c r="GSF8" s="598"/>
      <c r="GSG8" s="598"/>
      <c r="GSH8" s="598"/>
      <c r="GSI8" s="598"/>
      <c r="GSJ8" s="598"/>
      <c r="GSK8" s="598"/>
      <c r="GSL8" s="598"/>
      <c r="GSM8" s="598"/>
      <c r="GSN8" s="598"/>
      <c r="GSO8" s="598"/>
      <c r="GSP8" s="598"/>
      <c r="GSQ8" s="598"/>
      <c r="GSR8" s="598"/>
      <c r="GSS8" s="598"/>
      <c r="GST8" s="598"/>
      <c r="GSU8" s="598"/>
      <c r="GSV8" s="598"/>
      <c r="GSW8" s="598"/>
      <c r="GSX8" s="598"/>
      <c r="GSY8" s="598"/>
      <c r="GSZ8" s="598"/>
      <c r="GTA8" s="598"/>
      <c r="GTB8" s="598"/>
      <c r="GTC8" s="598"/>
      <c r="GTD8" s="598"/>
      <c r="GTE8" s="598"/>
      <c r="GTF8" s="598"/>
      <c r="GTG8" s="598"/>
      <c r="GTH8" s="598"/>
      <c r="GTI8" s="598"/>
      <c r="GTJ8" s="598"/>
      <c r="GTK8" s="598"/>
      <c r="GTL8" s="598"/>
      <c r="GTM8" s="598"/>
      <c r="GTN8" s="598"/>
      <c r="GTO8" s="598"/>
      <c r="GTP8" s="598"/>
      <c r="GTQ8" s="598"/>
      <c r="GTR8" s="598"/>
      <c r="GTS8" s="598"/>
      <c r="GTT8" s="598"/>
      <c r="GTU8" s="598"/>
      <c r="GTV8" s="598"/>
      <c r="GTW8" s="598"/>
      <c r="GTX8" s="598"/>
      <c r="GTY8" s="598"/>
      <c r="GTZ8" s="598"/>
      <c r="GUA8" s="598"/>
      <c r="GUB8" s="598"/>
      <c r="GUC8" s="598"/>
      <c r="GUD8" s="598"/>
      <c r="GUE8" s="598"/>
      <c r="GUF8" s="598"/>
      <c r="GUG8" s="598"/>
      <c r="GUH8" s="598"/>
      <c r="GUI8" s="598"/>
      <c r="GUJ8" s="598"/>
      <c r="GUK8" s="598"/>
      <c r="GUL8" s="598"/>
      <c r="GUM8" s="598"/>
      <c r="GUN8" s="598"/>
      <c r="GUO8" s="598"/>
      <c r="GUP8" s="598"/>
      <c r="GUQ8" s="598"/>
      <c r="GUR8" s="598"/>
      <c r="GUS8" s="598"/>
      <c r="GUT8" s="598"/>
      <c r="GUU8" s="598"/>
      <c r="GUV8" s="598"/>
      <c r="GUW8" s="598"/>
      <c r="GUX8" s="598"/>
      <c r="GUY8" s="598"/>
      <c r="GUZ8" s="598"/>
      <c r="GVA8" s="598"/>
      <c r="GVB8" s="598"/>
      <c r="GVC8" s="598"/>
      <c r="GVD8" s="598"/>
      <c r="GVE8" s="598"/>
      <c r="GVF8" s="598"/>
      <c r="GVG8" s="598"/>
      <c r="GVH8" s="598"/>
      <c r="GVI8" s="598"/>
      <c r="GVJ8" s="598"/>
      <c r="GVK8" s="598"/>
      <c r="GVL8" s="598"/>
      <c r="GVM8" s="598"/>
      <c r="GVN8" s="598"/>
      <c r="GVO8" s="598"/>
      <c r="GVP8" s="598"/>
      <c r="GVQ8" s="598"/>
      <c r="GVR8" s="598"/>
      <c r="GVS8" s="598"/>
      <c r="GVT8" s="598"/>
      <c r="GVU8" s="598"/>
      <c r="GVV8" s="598"/>
      <c r="GVW8" s="598"/>
      <c r="GVX8" s="598"/>
      <c r="GVY8" s="598"/>
      <c r="GVZ8" s="598"/>
      <c r="GWA8" s="598"/>
      <c r="GWB8" s="598"/>
      <c r="GWC8" s="598"/>
      <c r="GWD8" s="598"/>
      <c r="GWE8" s="598"/>
      <c r="GWF8" s="598"/>
      <c r="GWG8" s="598"/>
      <c r="GWH8" s="598"/>
      <c r="GWI8" s="598"/>
      <c r="GWJ8" s="598"/>
      <c r="GWK8" s="598"/>
      <c r="GWL8" s="598"/>
      <c r="GWM8" s="598"/>
      <c r="GWN8" s="598"/>
      <c r="GWO8" s="598"/>
      <c r="GWP8" s="598"/>
      <c r="GWQ8" s="598"/>
      <c r="GWR8" s="598"/>
      <c r="GWS8" s="598"/>
      <c r="GWT8" s="598"/>
      <c r="GWU8" s="598"/>
      <c r="GWV8" s="598"/>
      <c r="GWW8" s="598"/>
      <c r="GWX8" s="598"/>
      <c r="GWY8" s="598"/>
      <c r="GWZ8" s="598"/>
      <c r="GXA8" s="598"/>
      <c r="GXB8" s="598"/>
      <c r="GXC8" s="598"/>
      <c r="GXD8" s="598"/>
      <c r="GXE8" s="598"/>
      <c r="GXF8" s="598"/>
      <c r="GXG8" s="598"/>
      <c r="GXH8" s="598"/>
      <c r="GXI8" s="598"/>
      <c r="GXJ8" s="598"/>
      <c r="GXK8" s="598"/>
      <c r="GXL8" s="598"/>
      <c r="GXM8" s="598"/>
      <c r="GXN8" s="598"/>
      <c r="GXO8" s="598"/>
      <c r="GXP8" s="598"/>
      <c r="GXQ8" s="598"/>
      <c r="GXR8" s="598"/>
      <c r="GXS8" s="598"/>
      <c r="GXT8" s="598"/>
      <c r="GXU8" s="598"/>
      <c r="GXV8" s="598"/>
      <c r="GXW8" s="598"/>
      <c r="GXX8" s="598"/>
      <c r="GXY8" s="598"/>
      <c r="GXZ8" s="598"/>
      <c r="GYA8" s="598"/>
      <c r="GYB8" s="598"/>
      <c r="GYC8" s="598"/>
      <c r="GYD8" s="598"/>
      <c r="GYE8" s="598"/>
      <c r="GYF8" s="598"/>
      <c r="GYG8" s="598"/>
      <c r="GYH8" s="598"/>
      <c r="GYI8" s="598"/>
      <c r="GYJ8" s="598"/>
      <c r="GYK8" s="598"/>
      <c r="GYL8" s="598"/>
      <c r="GYM8" s="598"/>
      <c r="GYN8" s="598"/>
      <c r="GYO8" s="598"/>
      <c r="GYP8" s="598"/>
      <c r="GYQ8" s="598"/>
      <c r="GYR8" s="598"/>
      <c r="GYS8" s="598"/>
      <c r="GYT8" s="598"/>
      <c r="GYU8" s="598"/>
      <c r="GYV8" s="598"/>
      <c r="GYW8" s="598"/>
      <c r="GYX8" s="598"/>
      <c r="GYY8" s="598"/>
      <c r="GYZ8" s="598"/>
      <c r="GZA8" s="598"/>
      <c r="GZB8" s="598"/>
      <c r="GZC8" s="598"/>
      <c r="GZD8" s="598"/>
      <c r="GZE8" s="598"/>
      <c r="GZF8" s="598"/>
      <c r="GZG8" s="598"/>
      <c r="GZH8" s="598"/>
      <c r="GZI8" s="598"/>
      <c r="GZJ8" s="598"/>
      <c r="GZK8" s="598"/>
      <c r="GZL8" s="598"/>
      <c r="GZM8" s="598"/>
      <c r="GZN8" s="598"/>
      <c r="GZO8" s="598"/>
      <c r="GZP8" s="598"/>
      <c r="GZQ8" s="598"/>
      <c r="GZR8" s="598"/>
      <c r="GZS8" s="598"/>
      <c r="GZT8" s="598"/>
      <c r="GZU8" s="598"/>
      <c r="GZV8" s="598"/>
      <c r="GZW8" s="598"/>
      <c r="GZX8" s="598"/>
      <c r="GZY8" s="598"/>
      <c r="GZZ8" s="598"/>
      <c r="HAA8" s="598"/>
      <c r="HAB8" s="598"/>
      <c r="HAC8" s="598"/>
      <c r="HAD8" s="598"/>
      <c r="HAE8" s="598"/>
      <c r="HAF8" s="598"/>
      <c r="HAG8" s="598"/>
      <c r="HAH8" s="598"/>
      <c r="HAI8" s="598"/>
      <c r="HAJ8" s="598"/>
      <c r="HAK8" s="598"/>
      <c r="HAL8" s="598"/>
      <c r="HAM8" s="598"/>
      <c r="HAN8" s="598"/>
      <c r="HAO8" s="598"/>
      <c r="HAP8" s="598"/>
      <c r="HAQ8" s="598"/>
      <c r="HAR8" s="598"/>
      <c r="HAS8" s="598"/>
      <c r="HAT8" s="598"/>
      <c r="HAU8" s="598"/>
      <c r="HAV8" s="598"/>
      <c r="HAW8" s="598"/>
      <c r="HAX8" s="598"/>
      <c r="HAY8" s="598"/>
      <c r="HAZ8" s="598"/>
      <c r="HBA8" s="598"/>
      <c r="HBB8" s="598"/>
      <c r="HBC8" s="598"/>
      <c r="HBD8" s="598"/>
      <c r="HBE8" s="598"/>
      <c r="HBF8" s="598"/>
      <c r="HBG8" s="598"/>
      <c r="HBH8" s="598"/>
      <c r="HBI8" s="598"/>
      <c r="HBJ8" s="598"/>
      <c r="HBK8" s="598"/>
      <c r="HBL8" s="598"/>
      <c r="HBM8" s="598"/>
      <c r="HBN8" s="598"/>
      <c r="HBO8" s="598"/>
      <c r="HBP8" s="598"/>
      <c r="HBQ8" s="598"/>
      <c r="HBR8" s="598"/>
      <c r="HBS8" s="598"/>
      <c r="HBT8" s="598"/>
      <c r="HBU8" s="598"/>
      <c r="HBV8" s="598"/>
      <c r="HBW8" s="598"/>
      <c r="HBX8" s="598"/>
      <c r="HBY8" s="598"/>
      <c r="HBZ8" s="598"/>
      <c r="HCA8" s="598"/>
      <c r="HCB8" s="598"/>
      <c r="HCC8" s="598"/>
      <c r="HCD8" s="598"/>
      <c r="HCE8" s="598"/>
      <c r="HCF8" s="598"/>
      <c r="HCG8" s="598"/>
      <c r="HCH8" s="598"/>
      <c r="HCI8" s="598"/>
      <c r="HCJ8" s="598"/>
      <c r="HCK8" s="598"/>
      <c r="HCL8" s="598"/>
      <c r="HCM8" s="598"/>
      <c r="HCN8" s="598"/>
      <c r="HCO8" s="598"/>
      <c r="HCP8" s="598"/>
      <c r="HCQ8" s="598"/>
      <c r="HCR8" s="598"/>
      <c r="HCS8" s="598"/>
      <c r="HCT8" s="598"/>
      <c r="HCU8" s="598"/>
      <c r="HCV8" s="598"/>
      <c r="HCW8" s="598"/>
      <c r="HCX8" s="598"/>
      <c r="HCY8" s="598"/>
      <c r="HCZ8" s="598"/>
      <c r="HDA8" s="598"/>
      <c r="HDB8" s="598"/>
      <c r="HDC8" s="598"/>
      <c r="HDD8" s="598"/>
      <c r="HDE8" s="598"/>
      <c r="HDF8" s="598"/>
      <c r="HDG8" s="598"/>
      <c r="HDH8" s="598"/>
      <c r="HDI8" s="598"/>
      <c r="HDJ8" s="598"/>
      <c r="HDK8" s="598"/>
      <c r="HDL8" s="598"/>
      <c r="HDM8" s="598"/>
      <c r="HDN8" s="598"/>
      <c r="HDO8" s="598"/>
      <c r="HDP8" s="598"/>
      <c r="HDQ8" s="598"/>
      <c r="HDR8" s="598"/>
      <c r="HDS8" s="598"/>
      <c r="HDT8" s="598"/>
      <c r="HDU8" s="598"/>
      <c r="HDV8" s="598"/>
      <c r="HDW8" s="598"/>
      <c r="HDX8" s="598"/>
      <c r="HDY8" s="598"/>
      <c r="HDZ8" s="598"/>
      <c r="HEA8" s="598"/>
      <c r="HEB8" s="598"/>
      <c r="HEC8" s="598"/>
      <c r="HED8" s="598"/>
      <c r="HEE8" s="598"/>
      <c r="HEF8" s="598"/>
      <c r="HEG8" s="598"/>
      <c r="HEH8" s="598"/>
      <c r="HEI8" s="598"/>
      <c r="HEJ8" s="598"/>
      <c r="HEK8" s="598"/>
      <c r="HEL8" s="598"/>
      <c r="HEM8" s="598"/>
      <c r="HEN8" s="598"/>
      <c r="HEO8" s="598"/>
      <c r="HEP8" s="598"/>
      <c r="HEQ8" s="598"/>
      <c r="HER8" s="598"/>
      <c r="HES8" s="598"/>
      <c r="HET8" s="598"/>
      <c r="HEU8" s="598"/>
      <c r="HEV8" s="598"/>
      <c r="HEW8" s="598"/>
      <c r="HEX8" s="598"/>
      <c r="HEY8" s="598"/>
      <c r="HEZ8" s="598"/>
      <c r="HFA8" s="598"/>
      <c r="HFB8" s="598"/>
      <c r="HFC8" s="598"/>
      <c r="HFD8" s="598"/>
      <c r="HFE8" s="598"/>
      <c r="HFF8" s="598"/>
      <c r="HFG8" s="598"/>
      <c r="HFH8" s="598"/>
      <c r="HFI8" s="598"/>
      <c r="HFJ8" s="598"/>
      <c r="HFK8" s="598"/>
      <c r="HFL8" s="598"/>
      <c r="HFM8" s="598"/>
      <c r="HFN8" s="598"/>
      <c r="HFO8" s="598"/>
      <c r="HFP8" s="598"/>
      <c r="HFQ8" s="598"/>
      <c r="HFR8" s="598"/>
      <c r="HFS8" s="598"/>
      <c r="HFT8" s="598"/>
      <c r="HFU8" s="598"/>
      <c r="HFV8" s="598"/>
      <c r="HFW8" s="598"/>
      <c r="HFX8" s="598"/>
      <c r="HFY8" s="598"/>
      <c r="HFZ8" s="598"/>
      <c r="HGA8" s="598"/>
      <c r="HGB8" s="598"/>
      <c r="HGC8" s="598"/>
      <c r="HGD8" s="598"/>
      <c r="HGE8" s="598"/>
      <c r="HGF8" s="598"/>
      <c r="HGG8" s="598"/>
      <c r="HGH8" s="598"/>
      <c r="HGI8" s="598"/>
      <c r="HGJ8" s="598"/>
      <c r="HGK8" s="598"/>
      <c r="HGL8" s="598"/>
      <c r="HGM8" s="598"/>
      <c r="HGN8" s="598"/>
      <c r="HGO8" s="598"/>
      <c r="HGP8" s="598"/>
      <c r="HGQ8" s="598"/>
      <c r="HGR8" s="598"/>
      <c r="HGS8" s="598"/>
      <c r="HGT8" s="598"/>
      <c r="HGU8" s="598"/>
      <c r="HGV8" s="598"/>
      <c r="HGW8" s="598"/>
      <c r="HGX8" s="598"/>
      <c r="HGY8" s="598"/>
      <c r="HGZ8" s="598"/>
      <c r="HHA8" s="598"/>
      <c r="HHB8" s="598"/>
      <c r="HHC8" s="598"/>
      <c r="HHD8" s="598"/>
      <c r="HHE8" s="598"/>
      <c r="HHF8" s="598"/>
      <c r="HHG8" s="598"/>
      <c r="HHH8" s="598"/>
      <c r="HHI8" s="598"/>
      <c r="HHJ8" s="598"/>
      <c r="HHK8" s="598"/>
      <c r="HHL8" s="598"/>
      <c r="HHM8" s="598"/>
      <c r="HHN8" s="598"/>
      <c r="HHO8" s="598"/>
      <c r="HHP8" s="598"/>
      <c r="HHQ8" s="598"/>
      <c r="HHR8" s="598"/>
      <c r="HHS8" s="598"/>
      <c r="HHT8" s="598"/>
      <c r="HHU8" s="598"/>
      <c r="HHV8" s="598"/>
      <c r="HHW8" s="598"/>
      <c r="HHX8" s="598"/>
      <c r="HHY8" s="598"/>
      <c r="HHZ8" s="598"/>
      <c r="HIA8" s="598"/>
      <c r="HIB8" s="598"/>
      <c r="HIC8" s="598"/>
      <c r="HID8" s="598"/>
      <c r="HIE8" s="598"/>
      <c r="HIF8" s="598"/>
      <c r="HIG8" s="598"/>
      <c r="HIH8" s="598"/>
      <c r="HII8" s="598"/>
      <c r="HIJ8" s="598"/>
      <c r="HIK8" s="598"/>
      <c r="HIL8" s="598"/>
      <c r="HIM8" s="598"/>
      <c r="HIN8" s="598"/>
      <c r="HIO8" s="598"/>
      <c r="HIP8" s="598"/>
      <c r="HIQ8" s="598"/>
      <c r="HIR8" s="598"/>
      <c r="HIS8" s="598"/>
      <c r="HIT8" s="598"/>
      <c r="HIU8" s="598"/>
      <c r="HIV8" s="598"/>
      <c r="HIW8" s="598"/>
      <c r="HIX8" s="598"/>
      <c r="HIY8" s="598"/>
      <c r="HIZ8" s="598"/>
      <c r="HJA8" s="598"/>
      <c r="HJB8" s="598"/>
      <c r="HJC8" s="598"/>
      <c r="HJD8" s="598"/>
      <c r="HJE8" s="598"/>
      <c r="HJF8" s="598"/>
      <c r="HJG8" s="598"/>
      <c r="HJH8" s="598"/>
      <c r="HJI8" s="598"/>
      <c r="HJJ8" s="598"/>
      <c r="HJK8" s="598"/>
      <c r="HJL8" s="598"/>
      <c r="HJM8" s="598"/>
      <c r="HJN8" s="598"/>
      <c r="HJO8" s="598"/>
      <c r="HJP8" s="598"/>
      <c r="HJQ8" s="598"/>
      <c r="HJR8" s="598"/>
      <c r="HJS8" s="598"/>
      <c r="HJT8" s="598"/>
      <c r="HJU8" s="598"/>
      <c r="HJV8" s="598"/>
      <c r="HJW8" s="598"/>
      <c r="HJX8" s="598"/>
      <c r="HJY8" s="598"/>
      <c r="HJZ8" s="598"/>
      <c r="HKA8" s="598"/>
      <c r="HKB8" s="598"/>
      <c r="HKC8" s="598"/>
      <c r="HKD8" s="598"/>
      <c r="HKE8" s="598"/>
      <c r="HKF8" s="598"/>
      <c r="HKG8" s="598"/>
      <c r="HKH8" s="598"/>
      <c r="HKI8" s="598"/>
      <c r="HKJ8" s="598"/>
      <c r="HKK8" s="598"/>
      <c r="HKL8" s="598"/>
      <c r="HKM8" s="598"/>
      <c r="HKN8" s="598"/>
      <c r="HKO8" s="598"/>
      <c r="HKP8" s="598"/>
      <c r="HKQ8" s="598"/>
      <c r="HKR8" s="598"/>
      <c r="HKS8" s="598"/>
      <c r="HKT8" s="598"/>
      <c r="HKU8" s="598"/>
      <c r="HKV8" s="598"/>
      <c r="HKW8" s="598"/>
      <c r="HKX8" s="598"/>
      <c r="HKY8" s="598"/>
      <c r="HKZ8" s="598"/>
      <c r="HLA8" s="598"/>
      <c r="HLB8" s="598"/>
      <c r="HLC8" s="598"/>
      <c r="HLD8" s="598"/>
      <c r="HLE8" s="598"/>
      <c r="HLF8" s="598"/>
      <c r="HLG8" s="598"/>
      <c r="HLH8" s="598"/>
      <c r="HLI8" s="598"/>
      <c r="HLJ8" s="598"/>
      <c r="HLK8" s="598"/>
      <c r="HLL8" s="598"/>
      <c r="HLM8" s="598"/>
      <c r="HLN8" s="598"/>
      <c r="HLO8" s="598"/>
      <c r="HLP8" s="598"/>
      <c r="HLQ8" s="598"/>
      <c r="HLR8" s="598"/>
      <c r="HLS8" s="598"/>
      <c r="HLT8" s="598"/>
      <c r="HLU8" s="598"/>
      <c r="HLV8" s="598"/>
      <c r="HLW8" s="598"/>
      <c r="HLX8" s="598"/>
      <c r="HLY8" s="598"/>
      <c r="HLZ8" s="598"/>
      <c r="HMA8" s="598"/>
      <c r="HMB8" s="598"/>
      <c r="HMC8" s="598"/>
      <c r="HMD8" s="598"/>
      <c r="HME8" s="598"/>
      <c r="HMF8" s="598"/>
      <c r="HMG8" s="598"/>
      <c r="HMH8" s="598"/>
      <c r="HMI8" s="598"/>
      <c r="HMJ8" s="598"/>
      <c r="HMK8" s="598"/>
      <c r="HML8" s="598"/>
      <c r="HMM8" s="598"/>
      <c r="HMN8" s="598"/>
      <c r="HMO8" s="598"/>
      <c r="HMP8" s="598"/>
      <c r="HMQ8" s="598"/>
      <c r="HMR8" s="598"/>
      <c r="HMS8" s="598"/>
      <c r="HMT8" s="598"/>
      <c r="HMU8" s="598"/>
      <c r="HMV8" s="598"/>
      <c r="HMW8" s="598"/>
      <c r="HMX8" s="598"/>
      <c r="HMY8" s="598"/>
      <c r="HMZ8" s="598"/>
      <c r="HNA8" s="598"/>
      <c r="HNB8" s="598"/>
      <c r="HNC8" s="598"/>
      <c r="HND8" s="598"/>
      <c r="HNE8" s="598"/>
      <c r="HNF8" s="598"/>
      <c r="HNG8" s="598"/>
      <c r="HNH8" s="598"/>
      <c r="HNI8" s="598"/>
      <c r="HNJ8" s="598"/>
      <c r="HNK8" s="598"/>
      <c r="HNL8" s="598"/>
      <c r="HNM8" s="598"/>
      <c r="HNN8" s="598"/>
      <c r="HNO8" s="598"/>
      <c r="HNP8" s="598"/>
      <c r="HNQ8" s="598"/>
      <c r="HNR8" s="598"/>
      <c r="HNS8" s="598"/>
      <c r="HNT8" s="598"/>
      <c r="HNU8" s="598"/>
      <c r="HNV8" s="598"/>
      <c r="HNW8" s="598"/>
      <c r="HNX8" s="598"/>
      <c r="HNY8" s="598"/>
      <c r="HNZ8" s="598"/>
      <c r="HOA8" s="598"/>
      <c r="HOB8" s="598"/>
      <c r="HOC8" s="598"/>
      <c r="HOD8" s="598"/>
      <c r="HOE8" s="598"/>
      <c r="HOF8" s="598"/>
      <c r="HOG8" s="598"/>
      <c r="HOH8" s="598"/>
      <c r="HOI8" s="598"/>
      <c r="HOJ8" s="598"/>
      <c r="HOK8" s="598"/>
      <c r="HOL8" s="598"/>
      <c r="HOM8" s="598"/>
      <c r="HON8" s="598"/>
      <c r="HOO8" s="598"/>
      <c r="HOP8" s="598"/>
      <c r="HOQ8" s="598"/>
      <c r="HOR8" s="598"/>
      <c r="HOS8" s="598"/>
      <c r="HOT8" s="598"/>
      <c r="HOU8" s="598"/>
      <c r="HOV8" s="598"/>
      <c r="HOW8" s="598"/>
      <c r="HOX8" s="598"/>
      <c r="HOY8" s="598"/>
      <c r="HOZ8" s="598"/>
      <c r="HPA8" s="598"/>
      <c r="HPB8" s="598"/>
      <c r="HPC8" s="598"/>
      <c r="HPD8" s="598"/>
      <c r="HPE8" s="598"/>
      <c r="HPF8" s="598"/>
      <c r="HPG8" s="598"/>
      <c r="HPH8" s="598"/>
      <c r="HPI8" s="598"/>
      <c r="HPJ8" s="598"/>
      <c r="HPK8" s="598"/>
      <c r="HPL8" s="598"/>
      <c r="HPM8" s="598"/>
      <c r="HPN8" s="598"/>
      <c r="HPO8" s="598"/>
      <c r="HPP8" s="598"/>
      <c r="HPQ8" s="598"/>
      <c r="HPR8" s="598"/>
      <c r="HPS8" s="598"/>
      <c r="HPT8" s="598"/>
      <c r="HPU8" s="598"/>
      <c r="HPV8" s="598"/>
      <c r="HPW8" s="598"/>
      <c r="HPX8" s="598"/>
      <c r="HPY8" s="598"/>
      <c r="HPZ8" s="598"/>
      <c r="HQA8" s="598"/>
      <c r="HQB8" s="598"/>
      <c r="HQC8" s="598"/>
      <c r="HQD8" s="598"/>
      <c r="HQE8" s="598"/>
      <c r="HQF8" s="598"/>
      <c r="HQG8" s="598"/>
      <c r="HQH8" s="598"/>
      <c r="HQI8" s="598"/>
      <c r="HQJ8" s="598"/>
      <c r="HQK8" s="598"/>
      <c r="HQL8" s="598"/>
      <c r="HQM8" s="598"/>
      <c r="HQN8" s="598"/>
      <c r="HQO8" s="598"/>
      <c r="HQP8" s="598"/>
      <c r="HQQ8" s="598"/>
      <c r="HQR8" s="598"/>
      <c r="HQS8" s="598"/>
      <c r="HQT8" s="598"/>
      <c r="HQU8" s="598"/>
      <c r="HQV8" s="598"/>
      <c r="HQW8" s="598"/>
      <c r="HQX8" s="598"/>
      <c r="HQY8" s="598"/>
      <c r="HQZ8" s="598"/>
      <c r="HRA8" s="598"/>
      <c r="HRB8" s="598"/>
      <c r="HRC8" s="598"/>
      <c r="HRD8" s="598"/>
      <c r="HRE8" s="598"/>
      <c r="HRF8" s="598"/>
      <c r="HRG8" s="598"/>
      <c r="HRH8" s="598"/>
      <c r="HRI8" s="598"/>
      <c r="HRJ8" s="598"/>
      <c r="HRK8" s="598"/>
      <c r="HRL8" s="598"/>
      <c r="HRM8" s="598"/>
      <c r="HRN8" s="598"/>
      <c r="HRO8" s="598"/>
      <c r="HRP8" s="598"/>
      <c r="HRQ8" s="598"/>
      <c r="HRR8" s="598"/>
      <c r="HRS8" s="598"/>
      <c r="HRT8" s="598"/>
      <c r="HRU8" s="598"/>
      <c r="HRV8" s="598"/>
      <c r="HRW8" s="598"/>
      <c r="HRX8" s="598"/>
      <c r="HRY8" s="598"/>
      <c r="HRZ8" s="598"/>
      <c r="HSA8" s="598"/>
      <c r="HSB8" s="598"/>
      <c r="HSC8" s="598"/>
      <c r="HSD8" s="598"/>
      <c r="HSE8" s="598"/>
      <c r="HSF8" s="598"/>
      <c r="HSG8" s="598"/>
      <c r="HSH8" s="598"/>
      <c r="HSI8" s="598"/>
      <c r="HSJ8" s="598"/>
      <c r="HSK8" s="598"/>
      <c r="HSL8" s="598"/>
      <c r="HSM8" s="598"/>
      <c r="HSN8" s="598"/>
      <c r="HSO8" s="598"/>
      <c r="HSP8" s="598"/>
      <c r="HSQ8" s="598"/>
      <c r="HSR8" s="598"/>
      <c r="HSS8" s="598"/>
      <c r="HST8" s="598"/>
      <c r="HSU8" s="598"/>
      <c r="HSV8" s="598"/>
      <c r="HSW8" s="598"/>
      <c r="HSX8" s="598"/>
      <c r="HSY8" s="598"/>
      <c r="HSZ8" s="598"/>
      <c r="HTA8" s="598"/>
      <c r="HTB8" s="598"/>
      <c r="HTC8" s="598"/>
      <c r="HTD8" s="598"/>
      <c r="HTE8" s="598"/>
      <c r="HTF8" s="598"/>
      <c r="HTG8" s="598"/>
      <c r="HTH8" s="598"/>
      <c r="HTI8" s="598"/>
      <c r="HTJ8" s="598"/>
      <c r="HTK8" s="598"/>
      <c r="HTL8" s="598"/>
      <c r="HTM8" s="598"/>
      <c r="HTN8" s="598"/>
      <c r="HTO8" s="598"/>
      <c r="HTP8" s="598"/>
      <c r="HTQ8" s="598"/>
      <c r="HTR8" s="598"/>
      <c r="HTS8" s="598"/>
      <c r="HTT8" s="598"/>
      <c r="HTU8" s="598"/>
      <c r="HTV8" s="598"/>
      <c r="HTW8" s="598"/>
      <c r="HTX8" s="598"/>
      <c r="HTY8" s="598"/>
      <c r="HTZ8" s="598"/>
      <c r="HUA8" s="598"/>
      <c r="HUB8" s="598"/>
      <c r="HUC8" s="598"/>
      <c r="HUD8" s="598"/>
      <c r="HUE8" s="598"/>
      <c r="HUF8" s="598"/>
      <c r="HUG8" s="598"/>
      <c r="HUH8" s="598"/>
      <c r="HUI8" s="598"/>
      <c r="HUJ8" s="598"/>
      <c r="HUK8" s="598"/>
      <c r="HUL8" s="598"/>
      <c r="HUM8" s="598"/>
      <c r="HUN8" s="598"/>
      <c r="HUO8" s="598"/>
      <c r="HUP8" s="598"/>
      <c r="HUQ8" s="598"/>
      <c r="HUR8" s="598"/>
      <c r="HUS8" s="598"/>
      <c r="HUT8" s="598"/>
      <c r="HUU8" s="598"/>
      <c r="HUV8" s="598"/>
      <c r="HUW8" s="598"/>
      <c r="HUX8" s="598"/>
      <c r="HUY8" s="598"/>
      <c r="HUZ8" s="598"/>
      <c r="HVA8" s="598"/>
      <c r="HVB8" s="598"/>
      <c r="HVC8" s="598"/>
      <c r="HVD8" s="598"/>
      <c r="HVE8" s="598"/>
      <c r="HVF8" s="598"/>
      <c r="HVG8" s="598"/>
      <c r="HVH8" s="598"/>
      <c r="HVI8" s="598"/>
      <c r="HVJ8" s="598"/>
      <c r="HVK8" s="598"/>
      <c r="HVL8" s="598"/>
      <c r="HVM8" s="598"/>
      <c r="HVN8" s="598"/>
      <c r="HVO8" s="598"/>
      <c r="HVP8" s="598"/>
      <c r="HVQ8" s="598"/>
      <c r="HVR8" s="598"/>
      <c r="HVS8" s="598"/>
      <c r="HVT8" s="598"/>
      <c r="HVU8" s="598"/>
      <c r="HVV8" s="598"/>
      <c r="HVW8" s="598"/>
      <c r="HVX8" s="598"/>
      <c r="HVY8" s="598"/>
      <c r="HVZ8" s="598"/>
      <c r="HWA8" s="598"/>
      <c r="HWB8" s="598"/>
      <c r="HWC8" s="598"/>
      <c r="HWD8" s="598"/>
      <c r="HWE8" s="598"/>
      <c r="HWF8" s="598"/>
      <c r="HWG8" s="598"/>
      <c r="HWH8" s="598"/>
      <c r="HWI8" s="598"/>
      <c r="HWJ8" s="598"/>
      <c r="HWK8" s="598"/>
      <c r="HWL8" s="598"/>
      <c r="HWM8" s="598"/>
      <c r="HWN8" s="598"/>
      <c r="HWO8" s="598"/>
      <c r="HWP8" s="598"/>
      <c r="HWQ8" s="598"/>
      <c r="HWR8" s="598"/>
      <c r="HWS8" s="598"/>
      <c r="HWT8" s="598"/>
      <c r="HWU8" s="598"/>
      <c r="HWV8" s="598"/>
      <c r="HWW8" s="598"/>
      <c r="HWX8" s="598"/>
      <c r="HWY8" s="598"/>
      <c r="HWZ8" s="598"/>
      <c r="HXA8" s="598"/>
      <c r="HXB8" s="598"/>
      <c r="HXC8" s="598"/>
      <c r="HXD8" s="598"/>
      <c r="HXE8" s="598"/>
      <c r="HXF8" s="598"/>
      <c r="HXG8" s="598"/>
      <c r="HXH8" s="598"/>
      <c r="HXI8" s="598"/>
      <c r="HXJ8" s="598"/>
      <c r="HXK8" s="598"/>
      <c r="HXL8" s="598"/>
      <c r="HXM8" s="598"/>
      <c r="HXN8" s="598"/>
      <c r="HXO8" s="598"/>
      <c r="HXP8" s="598"/>
      <c r="HXQ8" s="598"/>
      <c r="HXR8" s="598"/>
      <c r="HXS8" s="598"/>
      <c r="HXT8" s="598"/>
      <c r="HXU8" s="598"/>
      <c r="HXV8" s="598"/>
      <c r="HXW8" s="598"/>
      <c r="HXX8" s="598"/>
      <c r="HXY8" s="598"/>
      <c r="HXZ8" s="598"/>
      <c r="HYA8" s="598"/>
      <c r="HYB8" s="598"/>
      <c r="HYC8" s="598"/>
      <c r="HYD8" s="598"/>
      <c r="HYE8" s="598"/>
      <c r="HYF8" s="598"/>
      <c r="HYG8" s="598"/>
      <c r="HYH8" s="598"/>
      <c r="HYI8" s="598"/>
      <c r="HYJ8" s="598"/>
      <c r="HYK8" s="598"/>
      <c r="HYL8" s="598"/>
      <c r="HYM8" s="598"/>
      <c r="HYN8" s="598"/>
      <c r="HYO8" s="598"/>
      <c r="HYP8" s="598"/>
      <c r="HYQ8" s="598"/>
      <c r="HYR8" s="598"/>
      <c r="HYS8" s="598"/>
      <c r="HYT8" s="598"/>
      <c r="HYU8" s="598"/>
      <c r="HYV8" s="598"/>
      <c r="HYW8" s="598"/>
      <c r="HYX8" s="598"/>
      <c r="HYY8" s="598"/>
      <c r="HYZ8" s="598"/>
      <c r="HZA8" s="598"/>
      <c r="HZB8" s="598"/>
      <c r="HZC8" s="598"/>
      <c r="HZD8" s="598"/>
      <c r="HZE8" s="598"/>
      <c r="HZF8" s="598"/>
      <c r="HZG8" s="598"/>
      <c r="HZH8" s="598"/>
      <c r="HZI8" s="598"/>
      <c r="HZJ8" s="598"/>
      <c r="HZK8" s="598"/>
      <c r="HZL8" s="598"/>
      <c r="HZM8" s="598"/>
      <c r="HZN8" s="598"/>
      <c r="HZO8" s="598"/>
      <c r="HZP8" s="598"/>
      <c r="HZQ8" s="598"/>
      <c r="HZR8" s="598"/>
      <c r="HZS8" s="598"/>
      <c r="HZT8" s="598"/>
      <c r="HZU8" s="598"/>
      <c r="HZV8" s="598"/>
      <c r="HZW8" s="598"/>
      <c r="HZX8" s="598"/>
      <c r="HZY8" s="598"/>
      <c r="HZZ8" s="598"/>
      <c r="IAA8" s="598"/>
      <c r="IAB8" s="598"/>
      <c r="IAC8" s="598"/>
      <c r="IAD8" s="598"/>
      <c r="IAE8" s="598"/>
      <c r="IAF8" s="598"/>
      <c r="IAG8" s="598"/>
      <c r="IAH8" s="598"/>
      <c r="IAI8" s="598"/>
      <c r="IAJ8" s="598"/>
      <c r="IAK8" s="598"/>
      <c r="IAL8" s="598"/>
      <c r="IAM8" s="598"/>
      <c r="IAN8" s="598"/>
      <c r="IAO8" s="598"/>
      <c r="IAP8" s="598"/>
      <c r="IAQ8" s="598"/>
      <c r="IAR8" s="598"/>
      <c r="IAS8" s="598"/>
      <c r="IAT8" s="598"/>
      <c r="IAU8" s="598"/>
      <c r="IAV8" s="598"/>
      <c r="IAW8" s="598"/>
      <c r="IAX8" s="598"/>
      <c r="IAY8" s="598"/>
      <c r="IAZ8" s="598"/>
      <c r="IBA8" s="598"/>
      <c r="IBB8" s="598"/>
      <c r="IBC8" s="598"/>
      <c r="IBD8" s="598"/>
      <c r="IBE8" s="598"/>
      <c r="IBF8" s="598"/>
      <c r="IBG8" s="598"/>
      <c r="IBH8" s="598"/>
      <c r="IBI8" s="598"/>
      <c r="IBJ8" s="598"/>
      <c r="IBK8" s="598"/>
      <c r="IBL8" s="598"/>
      <c r="IBM8" s="598"/>
      <c r="IBN8" s="598"/>
      <c r="IBO8" s="598"/>
      <c r="IBP8" s="598"/>
      <c r="IBQ8" s="598"/>
      <c r="IBR8" s="598"/>
      <c r="IBS8" s="598"/>
      <c r="IBT8" s="598"/>
      <c r="IBU8" s="598"/>
      <c r="IBV8" s="598"/>
      <c r="IBW8" s="598"/>
      <c r="IBX8" s="598"/>
      <c r="IBY8" s="598"/>
      <c r="IBZ8" s="598"/>
      <c r="ICA8" s="598"/>
      <c r="ICB8" s="598"/>
      <c r="ICC8" s="598"/>
      <c r="ICD8" s="598"/>
      <c r="ICE8" s="598"/>
      <c r="ICF8" s="598"/>
      <c r="ICG8" s="598"/>
      <c r="ICH8" s="598"/>
      <c r="ICI8" s="598"/>
      <c r="ICJ8" s="598"/>
      <c r="ICK8" s="598"/>
      <c r="ICL8" s="598"/>
      <c r="ICM8" s="598"/>
      <c r="ICN8" s="598"/>
      <c r="ICO8" s="598"/>
      <c r="ICP8" s="598"/>
      <c r="ICQ8" s="598"/>
      <c r="ICR8" s="598"/>
      <c r="ICS8" s="598"/>
      <c r="ICT8" s="598"/>
      <c r="ICU8" s="598"/>
      <c r="ICV8" s="598"/>
      <c r="ICW8" s="598"/>
      <c r="ICX8" s="598"/>
      <c r="ICY8" s="598"/>
      <c r="ICZ8" s="598"/>
      <c r="IDA8" s="598"/>
      <c r="IDB8" s="598"/>
      <c r="IDC8" s="598"/>
      <c r="IDD8" s="598"/>
      <c r="IDE8" s="598"/>
      <c r="IDF8" s="598"/>
      <c r="IDG8" s="598"/>
      <c r="IDH8" s="598"/>
      <c r="IDI8" s="598"/>
      <c r="IDJ8" s="598"/>
      <c r="IDK8" s="598"/>
      <c r="IDL8" s="598"/>
      <c r="IDM8" s="598"/>
      <c r="IDN8" s="598"/>
      <c r="IDO8" s="598"/>
      <c r="IDP8" s="598"/>
      <c r="IDQ8" s="598"/>
      <c r="IDR8" s="598"/>
      <c r="IDS8" s="598"/>
      <c r="IDT8" s="598"/>
      <c r="IDU8" s="598"/>
      <c r="IDV8" s="598"/>
      <c r="IDW8" s="598"/>
      <c r="IDX8" s="598"/>
      <c r="IDY8" s="598"/>
      <c r="IDZ8" s="598"/>
      <c r="IEA8" s="598"/>
      <c r="IEB8" s="598"/>
      <c r="IEC8" s="598"/>
      <c r="IED8" s="598"/>
      <c r="IEE8" s="598"/>
      <c r="IEF8" s="598"/>
      <c r="IEG8" s="598"/>
      <c r="IEH8" s="598"/>
      <c r="IEI8" s="598"/>
      <c r="IEJ8" s="598"/>
      <c r="IEK8" s="598"/>
      <c r="IEL8" s="598"/>
      <c r="IEM8" s="598"/>
      <c r="IEN8" s="598"/>
      <c r="IEO8" s="598"/>
      <c r="IEP8" s="598"/>
      <c r="IEQ8" s="598"/>
      <c r="IER8" s="598"/>
      <c r="IES8" s="598"/>
      <c r="IET8" s="598"/>
      <c r="IEU8" s="598"/>
      <c r="IEV8" s="598"/>
      <c r="IEW8" s="598"/>
      <c r="IEX8" s="598"/>
      <c r="IEY8" s="598"/>
      <c r="IEZ8" s="598"/>
      <c r="IFA8" s="598"/>
      <c r="IFB8" s="598"/>
      <c r="IFC8" s="598"/>
      <c r="IFD8" s="598"/>
      <c r="IFE8" s="598"/>
      <c r="IFF8" s="598"/>
      <c r="IFG8" s="598"/>
      <c r="IFH8" s="598"/>
      <c r="IFI8" s="598"/>
      <c r="IFJ8" s="598"/>
      <c r="IFK8" s="598"/>
      <c r="IFL8" s="598"/>
      <c r="IFM8" s="598"/>
      <c r="IFN8" s="598"/>
      <c r="IFO8" s="598"/>
      <c r="IFP8" s="598"/>
      <c r="IFQ8" s="598"/>
      <c r="IFR8" s="598"/>
      <c r="IFS8" s="598"/>
      <c r="IFT8" s="598"/>
      <c r="IFU8" s="598"/>
      <c r="IFV8" s="598"/>
      <c r="IFW8" s="598"/>
      <c r="IFX8" s="598"/>
      <c r="IFY8" s="598"/>
      <c r="IFZ8" s="598"/>
      <c r="IGA8" s="598"/>
      <c r="IGB8" s="598"/>
      <c r="IGC8" s="598"/>
      <c r="IGD8" s="598"/>
      <c r="IGE8" s="598"/>
      <c r="IGF8" s="598"/>
      <c r="IGG8" s="598"/>
      <c r="IGH8" s="598"/>
      <c r="IGI8" s="598"/>
      <c r="IGJ8" s="598"/>
      <c r="IGK8" s="598"/>
      <c r="IGL8" s="598"/>
      <c r="IGM8" s="598"/>
      <c r="IGN8" s="598"/>
      <c r="IGO8" s="598"/>
      <c r="IGP8" s="598"/>
      <c r="IGQ8" s="598"/>
      <c r="IGR8" s="598"/>
      <c r="IGS8" s="598"/>
      <c r="IGT8" s="598"/>
      <c r="IGU8" s="598"/>
      <c r="IGV8" s="598"/>
      <c r="IGW8" s="598"/>
      <c r="IGX8" s="598"/>
      <c r="IGY8" s="598"/>
      <c r="IGZ8" s="598"/>
      <c r="IHA8" s="598"/>
      <c r="IHB8" s="598"/>
      <c r="IHC8" s="598"/>
      <c r="IHD8" s="598"/>
      <c r="IHE8" s="598"/>
      <c r="IHF8" s="598"/>
      <c r="IHG8" s="598"/>
      <c r="IHH8" s="598"/>
      <c r="IHI8" s="598"/>
      <c r="IHJ8" s="598"/>
      <c r="IHK8" s="598"/>
      <c r="IHL8" s="598"/>
      <c r="IHM8" s="598"/>
      <c r="IHN8" s="598"/>
      <c r="IHO8" s="598"/>
      <c r="IHP8" s="598"/>
      <c r="IHQ8" s="598"/>
      <c r="IHR8" s="598"/>
      <c r="IHS8" s="598"/>
      <c r="IHT8" s="598"/>
      <c r="IHU8" s="598"/>
      <c r="IHV8" s="598"/>
      <c r="IHW8" s="598"/>
      <c r="IHX8" s="598"/>
      <c r="IHY8" s="598"/>
      <c r="IHZ8" s="598"/>
      <c r="IIA8" s="598"/>
      <c r="IIB8" s="598"/>
      <c r="IIC8" s="598"/>
      <c r="IID8" s="598"/>
      <c r="IIE8" s="598"/>
      <c r="IIF8" s="598"/>
      <c r="IIG8" s="598"/>
      <c r="IIH8" s="598"/>
      <c r="III8" s="598"/>
      <c r="IIJ8" s="598"/>
      <c r="IIK8" s="598"/>
      <c r="IIL8" s="598"/>
      <c r="IIM8" s="598"/>
      <c r="IIN8" s="598"/>
      <c r="IIO8" s="598"/>
      <c r="IIP8" s="598"/>
      <c r="IIQ8" s="598"/>
      <c r="IIR8" s="598"/>
      <c r="IIS8" s="598"/>
      <c r="IIT8" s="598"/>
      <c r="IIU8" s="598"/>
      <c r="IIV8" s="598"/>
      <c r="IIW8" s="598"/>
      <c r="IIX8" s="598"/>
      <c r="IIY8" s="598"/>
      <c r="IIZ8" s="598"/>
      <c r="IJA8" s="598"/>
      <c r="IJB8" s="598"/>
      <c r="IJC8" s="598"/>
      <c r="IJD8" s="598"/>
      <c r="IJE8" s="598"/>
      <c r="IJF8" s="598"/>
      <c r="IJG8" s="598"/>
      <c r="IJH8" s="598"/>
      <c r="IJI8" s="598"/>
      <c r="IJJ8" s="598"/>
      <c r="IJK8" s="598"/>
      <c r="IJL8" s="598"/>
      <c r="IJM8" s="598"/>
      <c r="IJN8" s="598"/>
      <c r="IJO8" s="598"/>
      <c r="IJP8" s="598"/>
      <c r="IJQ8" s="598"/>
      <c r="IJR8" s="598"/>
      <c r="IJS8" s="598"/>
      <c r="IJT8" s="598"/>
      <c r="IJU8" s="598"/>
      <c r="IJV8" s="598"/>
      <c r="IJW8" s="598"/>
      <c r="IJX8" s="598"/>
      <c r="IJY8" s="598"/>
      <c r="IJZ8" s="598"/>
      <c r="IKA8" s="598"/>
      <c r="IKB8" s="598"/>
      <c r="IKC8" s="598"/>
      <c r="IKD8" s="598"/>
      <c r="IKE8" s="598"/>
      <c r="IKF8" s="598"/>
      <c r="IKG8" s="598"/>
      <c r="IKH8" s="598"/>
      <c r="IKI8" s="598"/>
      <c r="IKJ8" s="598"/>
      <c r="IKK8" s="598"/>
      <c r="IKL8" s="598"/>
      <c r="IKM8" s="598"/>
      <c r="IKN8" s="598"/>
      <c r="IKO8" s="598"/>
      <c r="IKP8" s="598"/>
      <c r="IKQ8" s="598"/>
      <c r="IKR8" s="598"/>
      <c r="IKS8" s="598"/>
      <c r="IKT8" s="598"/>
      <c r="IKU8" s="598"/>
      <c r="IKV8" s="598"/>
      <c r="IKW8" s="598"/>
      <c r="IKX8" s="598"/>
      <c r="IKY8" s="598"/>
      <c r="IKZ8" s="598"/>
      <c r="ILA8" s="598"/>
      <c r="ILB8" s="598"/>
      <c r="ILC8" s="598"/>
      <c r="ILD8" s="598"/>
      <c r="ILE8" s="598"/>
      <c r="ILF8" s="598"/>
      <c r="ILG8" s="598"/>
      <c r="ILH8" s="598"/>
      <c r="ILI8" s="598"/>
      <c r="ILJ8" s="598"/>
      <c r="ILK8" s="598"/>
      <c r="ILL8" s="598"/>
      <c r="ILM8" s="598"/>
      <c r="ILN8" s="598"/>
      <c r="ILO8" s="598"/>
      <c r="ILP8" s="598"/>
      <c r="ILQ8" s="598"/>
      <c r="ILR8" s="598"/>
      <c r="ILS8" s="598"/>
      <c r="ILT8" s="598"/>
      <c r="ILU8" s="598"/>
      <c r="ILV8" s="598"/>
      <c r="ILW8" s="598"/>
      <c r="ILX8" s="598"/>
      <c r="ILY8" s="598"/>
      <c r="ILZ8" s="598"/>
      <c r="IMA8" s="598"/>
      <c r="IMB8" s="598"/>
      <c r="IMC8" s="598"/>
      <c r="IMD8" s="598"/>
      <c r="IME8" s="598"/>
      <c r="IMF8" s="598"/>
      <c r="IMG8" s="598"/>
      <c r="IMH8" s="598"/>
      <c r="IMI8" s="598"/>
      <c r="IMJ8" s="598"/>
      <c r="IMK8" s="598"/>
      <c r="IML8" s="598"/>
      <c r="IMM8" s="598"/>
      <c r="IMN8" s="598"/>
      <c r="IMO8" s="598"/>
      <c r="IMP8" s="598"/>
      <c r="IMQ8" s="598"/>
      <c r="IMR8" s="598"/>
      <c r="IMS8" s="598"/>
      <c r="IMT8" s="598"/>
      <c r="IMU8" s="598"/>
      <c r="IMV8" s="598"/>
      <c r="IMW8" s="598"/>
      <c r="IMX8" s="598"/>
      <c r="IMY8" s="598"/>
      <c r="IMZ8" s="598"/>
      <c r="INA8" s="598"/>
      <c r="INB8" s="598"/>
      <c r="INC8" s="598"/>
      <c r="IND8" s="598"/>
      <c r="INE8" s="598"/>
      <c r="INF8" s="598"/>
      <c r="ING8" s="598"/>
      <c r="INH8" s="598"/>
      <c r="INI8" s="598"/>
      <c r="INJ8" s="598"/>
      <c r="INK8" s="598"/>
      <c r="INL8" s="598"/>
      <c r="INM8" s="598"/>
      <c r="INN8" s="598"/>
      <c r="INO8" s="598"/>
      <c r="INP8" s="598"/>
      <c r="INQ8" s="598"/>
      <c r="INR8" s="598"/>
      <c r="INS8" s="598"/>
      <c r="INT8" s="598"/>
      <c r="INU8" s="598"/>
      <c r="INV8" s="598"/>
      <c r="INW8" s="598"/>
      <c r="INX8" s="598"/>
      <c r="INY8" s="598"/>
      <c r="INZ8" s="598"/>
      <c r="IOA8" s="598"/>
      <c r="IOB8" s="598"/>
      <c r="IOC8" s="598"/>
      <c r="IOD8" s="598"/>
      <c r="IOE8" s="598"/>
      <c r="IOF8" s="598"/>
      <c r="IOG8" s="598"/>
      <c r="IOH8" s="598"/>
      <c r="IOI8" s="598"/>
      <c r="IOJ8" s="598"/>
      <c r="IOK8" s="598"/>
      <c r="IOL8" s="598"/>
      <c r="IOM8" s="598"/>
      <c r="ION8" s="598"/>
      <c r="IOO8" s="598"/>
      <c r="IOP8" s="598"/>
      <c r="IOQ8" s="598"/>
      <c r="IOR8" s="598"/>
      <c r="IOS8" s="598"/>
      <c r="IOT8" s="598"/>
      <c r="IOU8" s="598"/>
      <c r="IOV8" s="598"/>
      <c r="IOW8" s="598"/>
      <c r="IOX8" s="598"/>
      <c r="IOY8" s="598"/>
      <c r="IOZ8" s="598"/>
      <c r="IPA8" s="598"/>
      <c r="IPB8" s="598"/>
      <c r="IPC8" s="598"/>
      <c r="IPD8" s="598"/>
      <c r="IPE8" s="598"/>
      <c r="IPF8" s="598"/>
      <c r="IPG8" s="598"/>
      <c r="IPH8" s="598"/>
      <c r="IPI8" s="598"/>
      <c r="IPJ8" s="598"/>
      <c r="IPK8" s="598"/>
      <c r="IPL8" s="598"/>
      <c r="IPM8" s="598"/>
      <c r="IPN8" s="598"/>
      <c r="IPO8" s="598"/>
      <c r="IPP8" s="598"/>
      <c r="IPQ8" s="598"/>
      <c r="IPR8" s="598"/>
      <c r="IPS8" s="598"/>
      <c r="IPT8" s="598"/>
      <c r="IPU8" s="598"/>
      <c r="IPV8" s="598"/>
      <c r="IPW8" s="598"/>
      <c r="IPX8" s="598"/>
      <c r="IPY8" s="598"/>
      <c r="IPZ8" s="598"/>
      <c r="IQA8" s="598"/>
      <c r="IQB8" s="598"/>
      <c r="IQC8" s="598"/>
      <c r="IQD8" s="598"/>
      <c r="IQE8" s="598"/>
      <c r="IQF8" s="598"/>
      <c r="IQG8" s="598"/>
      <c r="IQH8" s="598"/>
      <c r="IQI8" s="598"/>
      <c r="IQJ8" s="598"/>
      <c r="IQK8" s="598"/>
      <c r="IQL8" s="598"/>
      <c r="IQM8" s="598"/>
      <c r="IQN8" s="598"/>
      <c r="IQO8" s="598"/>
      <c r="IQP8" s="598"/>
      <c r="IQQ8" s="598"/>
      <c r="IQR8" s="598"/>
      <c r="IQS8" s="598"/>
      <c r="IQT8" s="598"/>
      <c r="IQU8" s="598"/>
      <c r="IQV8" s="598"/>
      <c r="IQW8" s="598"/>
      <c r="IQX8" s="598"/>
      <c r="IQY8" s="598"/>
      <c r="IQZ8" s="598"/>
      <c r="IRA8" s="598"/>
      <c r="IRB8" s="598"/>
      <c r="IRC8" s="598"/>
      <c r="IRD8" s="598"/>
      <c r="IRE8" s="598"/>
      <c r="IRF8" s="598"/>
      <c r="IRG8" s="598"/>
      <c r="IRH8" s="598"/>
      <c r="IRI8" s="598"/>
      <c r="IRJ8" s="598"/>
      <c r="IRK8" s="598"/>
      <c r="IRL8" s="598"/>
      <c r="IRM8" s="598"/>
      <c r="IRN8" s="598"/>
      <c r="IRO8" s="598"/>
      <c r="IRP8" s="598"/>
      <c r="IRQ8" s="598"/>
      <c r="IRR8" s="598"/>
      <c r="IRS8" s="598"/>
      <c r="IRT8" s="598"/>
      <c r="IRU8" s="598"/>
      <c r="IRV8" s="598"/>
      <c r="IRW8" s="598"/>
      <c r="IRX8" s="598"/>
      <c r="IRY8" s="598"/>
      <c r="IRZ8" s="598"/>
      <c r="ISA8" s="598"/>
      <c r="ISB8" s="598"/>
      <c r="ISC8" s="598"/>
      <c r="ISD8" s="598"/>
      <c r="ISE8" s="598"/>
      <c r="ISF8" s="598"/>
      <c r="ISG8" s="598"/>
      <c r="ISH8" s="598"/>
      <c r="ISI8" s="598"/>
      <c r="ISJ8" s="598"/>
      <c r="ISK8" s="598"/>
      <c r="ISL8" s="598"/>
      <c r="ISM8" s="598"/>
      <c r="ISN8" s="598"/>
      <c r="ISO8" s="598"/>
      <c r="ISP8" s="598"/>
      <c r="ISQ8" s="598"/>
      <c r="ISR8" s="598"/>
      <c r="ISS8" s="598"/>
      <c r="IST8" s="598"/>
      <c r="ISU8" s="598"/>
      <c r="ISV8" s="598"/>
      <c r="ISW8" s="598"/>
      <c r="ISX8" s="598"/>
      <c r="ISY8" s="598"/>
      <c r="ISZ8" s="598"/>
      <c r="ITA8" s="598"/>
      <c r="ITB8" s="598"/>
      <c r="ITC8" s="598"/>
      <c r="ITD8" s="598"/>
      <c r="ITE8" s="598"/>
      <c r="ITF8" s="598"/>
      <c r="ITG8" s="598"/>
      <c r="ITH8" s="598"/>
      <c r="ITI8" s="598"/>
      <c r="ITJ8" s="598"/>
      <c r="ITK8" s="598"/>
      <c r="ITL8" s="598"/>
      <c r="ITM8" s="598"/>
      <c r="ITN8" s="598"/>
      <c r="ITO8" s="598"/>
      <c r="ITP8" s="598"/>
      <c r="ITQ8" s="598"/>
      <c r="ITR8" s="598"/>
      <c r="ITS8" s="598"/>
      <c r="ITT8" s="598"/>
      <c r="ITU8" s="598"/>
      <c r="ITV8" s="598"/>
      <c r="ITW8" s="598"/>
      <c r="ITX8" s="598"/>
      <c r="ITY8" s="598"/>
      <c r="ITZ8" s="598"/>
      <c r="IUA8" s="598"/>
      <c r="IUB8" s="598"/>
      <c r="IUC8" s="598"/>
      <c r="IUD8" s="598"/>
      <c r="IUE8" s="598"/>
      <c r="IUF8" s="598"/>
      <c r="IUG8" s="598"/>
      <c r="IUH8" s="598"/>
      <c r="IUI8" s="598"/>
      <c r="IUJ8" s="598"/>
      <c r="IUK8" s="598"/>
      <c r="IUL8" s="598"/>
      <c r="IUM8" s="598"/>
      <c r="IUN8" s="598"/>
      <c r="IUO8" s="598"/>
      <c r="IUP8" s="598"/>
      <c r="IUQ8" s="598"/>
      <c r="IUR8" s="598"/>
      <c r="IUS8" s="598"/>
      <c r="IUT8" s="598"/>
      <c r="IUU8" s="598"/>
      <c r="IUV8" s="598"/>
      <c r="IUW8" s="598"/>
      <c r="IUX8" s="598"/>
      <c r="IUY8" s="598"/>
      <c r="IUZ8" s="598"/>
      <c r="IVA8" s="598"/>
      <c r="IVB8" s="598"/>
      <c r="IVC8" s="598"/>
      <c r="IVD8" s="598"/>
      <c r="IVE8" s="598"/>
      <c r="IVF8" s="598"/>
      <c r="IVG8" s="598"/>
      <c r="IVH8" s="598"/>
      <c r="IVI8" s="598"/>
      <c r="IVJ8" s="598"/>
      <c r="IVK8" s="598"/>
      <c r="IVL8" s="598"/>
      <c r="IVM8" s="598"/>
      <c r="IVN8" s="598"/>
      <c r="IVO8" s="598"/>
      <c r="IVP8" s="598"/>
      <c r="IVQ8" s="598"/>
      <c r="IVR8" s="598"/>
      <c r="IVS8" s="598"/>
      <c r="IVT8" s="598"/>
      <c r="IVU8" s="598"/>
      <c r="IVV8" s="598"/>
      <c r="IVW8" s="598"/>
      <c r="IVX8" s="598"/>
      <c r="IVY8" s="598"/>
      <c r="IVZ8" s="598"/>
      <c r="IWA8" s="598"/>
      <c r="IWB8" s="598"/>
      <c r="IWC8" s="598"/>
      <c r="IWD8" s="598"/>
      <c r="IWE8" s="598"/>
      <c r="IWF8" s="598"/>
      <c r="IWG8" s="598"/>
      <c r="IWH8" s="598"/>
      <c r="IWI8" s="598"/>
      <c r="IWJ8" s="598"/>
      <c r="IWK8" s="598"/>
      <c r="IWL8" s="598"/>
      <c r="IWM8" s="598"/>
      <c r="IWN8" s="598"/>
      <c r="IWO8" s="598"/>
      <c r="IWP8" s="598"/>
      <c r="IWQ8" s="598"/>
      <c r="IWR8" s="598"/>
      <c r="IWS8" s="598"/>
      <c r="IWT8" s="598"/>
      <c r="IWU8" s="598"/>
      <c r="IWV8" s="598"/>
      <c r="IWW8" s="598"/>
      <c r="IWX8" s="598"/>
      <c r="IWY8" s="598"/>
      <c r="IWZ8" s="598"/>
      <c r="IXA8" s="598"/>
      <c r="IXB8" s="598"/>
      <c r="IXC8" s="598"/>
      <c r="IXD8" s="598"/>
      <c r="IXE8" s="598"/>
      <c r="IXF8" s="598"/>
      <c r="IXG8" s="598"/>
      <c r="IXH8" s="598"/>
      <c r="IXI8" s="598"/>
      <c r="IXJ8" s="598"/>
      <c r="IXK8" s="598"/>
      <c r="IXL8" s="598"/>
      <c r="IXM8" s="598"/>
      <c r="IXN8" s="598"/>
      <c r="IXO8" s="598"/>
      <c r="IXP8" s="598"/>
      <c r="IXQ8" s="598"/>
      <c r="IXR8" s="598"/>
      <c r="IXS8" s="598"/>
      <c r="IXT8" s="598"/>
      <c r="IXU8" s="598"/>
      <c r="IXV8" s="598"/>
      <c r="IXW8" s="598"/>
      <c r="IXX8" s="598"/>
      <c r="IXY8" s="598"/>
      <c r="IXZ8" s="598"/>
      <c r="IYA8" s="598"/>
      <c r="IYB8" s="598"/>
      <c r="IYC8" s="598"/>
      <c r="IYD8" s="598"/>
      <c r="IYE8" s="598"/>
      <c r="IYF8" s="598"/>
      <c r="IYG8" s="598"/>
      <c r="IYH8" s="598"/>
      <c r="IYI8" s="598"/>
      <c r="IYJ8" s="598"/>
      <c r="IYK8" s="598"/>
      <c r="IYL8" s="598"/>
      <c r="IYM8" s="598"/>
      <c r="IYN8" s="598"/>
      <c r="IYO8" s="598"/>
      <c r="IYP8" s="598"/>
      <c r="IYQ8" s="598"/>
      <c r="IYR8" s="598"/>
      <c r="IYS8" s="598"/>
      <c r="IYT8" s="598"/>
      <c r="IYU8" s="598"/>
      <c r="IYV8" s="598"/>
      <c r="IYW8" s="598"/>
      <c r="IYX8" s="598"/>
      <c r="IYY8" s="598"/>
      <c r="IYZ8" s="598"/>
      <c r="IZA8" s="598"/>
      <c r="IZB8" s="598"/>
      <c r="IZC8" s="598"/>
      <c r="IZD8" s="598"/>
      <c r="IZE8" s="598"/>
      <c r="IZF8" s="598"/>
      <c r="IZG8" s="598"/>
      <c r="IZH8" s="598"/>
      <c r="IZI8" s="598"/>
      <c r="IZJ8" s="598"/>
      <c r="IZK8" s="598"/>
      <c r="IZL8" s="598"/>
      <c r="IZM8" s="598"/>
      <c r="IZN8" s="598"/>
      <c r="IZO8" s="598"/>
      <c r="IZP8" s="598"/>
      <c r="IZQ8" s="598"/>
      <c r="IZR8" s="598"/>
      <c r="IZS8" s="598"/>
      <c r="IZT8" s="598"/>
      <c r="IZU8" s="598"/>
      <c r="IZV8" s="598"/>
      <c r="IZW8" s="598"/>
      <c r="IZX8" s="598"/>
      <c r="IZY8" s="598"/>
      <c r="IZZ8" s="598"/>
      <c r="JAA8" s="598"/>
      <c r="JAB8" s="598"/>
      <c r="JAC8" s="598"/>
      <c r="JAD8" s="598"/>
      <c r="JAE8" s="598"/>
      <c r="JAF8" s="598"/>
      <c r="JAG8" s="598"/>
      <c r="JAH8" s="598"/>
      <c r="JAI8" s="598"/>
      <c r="JAJ8" s="598"/>
      <c r="JAK8" s="598"/>
      <c r="JAL8" s="598"/>
      <c r="JAM8" s="598"/>
      <c r="JAN8" s="598"/>
      <c r="JAO8" s="598"/>
      <c r="JAP8" s="598"/>
      <c r="JAQ8" s="598"/>
      <c r="JAR8" s="598"/>
      <c r="JAS8" s="598"/>
      <c r="JAT8" s="598"/>
      <c r="JAU8" s="598"/>
      <c r="JAV8" s="598"/>
      <c r="JAW8" s="598"/>
      <c r="JAX8" s="598"/>
      <c r="JAY8" s="598"/>
      <c r="JAZ8" s="598"/>
      <c r="JBA8" s="598"/>
      <c r="JBB8" s="598"/>
      <c r="JBC8" s="598"/>
      <c r="JBD8" s="598"/>
      <c r="JBE8" s="598"/>
      <c r="JBF8" s="598"/>
      <c r="JBG8" s="598"/>
      <c r="JBH8" s="598"/>
      <c r="JBI8" s="598"/>
      <c r="JBJ8" s="598"/>
      <c r="JBK8" s="598"/>
      <c r="JBL8" s="598"/>
      <c r="JBM8" s="598"/>
      <c r="JBN8" s="598"/>
      <c r="JBO8" s="598"/>
      <c r="JBP8" s="598"/>
      <c r="JBQ8" s="598"/>
      <c r="JBR8" s="598"/>
      <c r="JBS8" s="598"/>
      <c r="JBT8" s="598"/>
      <c r="JBU8" s="598"/>
      <c r="JBV8" s="598"/>
      <c r="JBW8" s="598"/>
      <c r="JBX8" s="598"/>
      <c r="JBY8" s="598"/>
      <c r="JBZ8" s="598"/>
      <c r="JCA8" s="598"/>
      <c r="JCB8" s="598"/>
      <c r="JCC8" s="598"/>
      <c r="JCD8" s="598"/>
      <c r="JCE8" s="598"/>
      <c r="JCF8" s="598"/>
      <c r="JCG8" s="598"/>
      <c r="JCH8" s="598"/>
      <c r="JCI8" s="598"/>
      <c r="JCJ8" s="598"/>
      <c r="JCK8" s="598"/>
      <c r="JCL8" s="598"/>
      <c r="JCM8" s="598"/>
      <c r="JCN8" s="598"/>
      <c r="JCO8" s="598"/>
      <c r="JCP8" s="598"/>
      <c r="JCQ8" s="598"/>
      <c r="JCR8" s="598"/>
      <c r="JCS8" s="598"/>
      <c r="JCT8" s="598"/>
      <c r="JCU8" s="598"/>
      <c r="JCV8" s="598"/>
      <c r="JCW8" s="598"/>
      <c r="JCX8" s="598"/>
      <c r="JCY8" s="598"/>
      <c r="JCZ8" s="598"/>
      <c r="JDA8" s="598"/>
      <c r="JDB8" s="598"/>
      <c r="JDC8" s="598"/>
      <c r="JDD8" s="598"/>
      <c r="JDE8" s="598"/>
      <c r="JDF8" s="598"/>
      <c r="JDG8" s="598"/>
      <c r="JDH8" s="598"/>
      <c r="JDI8" s="598"/>
      <c r="JDJ8" s="598"/>
      <c r="JDK8" s="598"/>
      <c r="JDL8" s="598"/>
      <c r="JDM8" s="598"/>
      <c r="JDN8" s="598"/>
      <c r="JDO8" s="598"/>
      <c r="JDP8" s="598"/>
      <c r="JDQ8" s="598"/>
      <c r="JDR8" s="598"/>
      <c r="JDS8" s="598"/>
      <c r="JDT8" s="598"/>
      <c r="JDU8" s="598"/>
      <c r="JDV8" s="598"/>
      <c r="JDW8" s="598"/>
      <c r="JDX8" s="598"/>
      <c r="JDY8" s="598"/>
      <c r="JDZ8" s="598"/>
      <c r="JEA8" s="598"/>
      <c r="JEB8" s="598"/>
      <c r="JEC8" s="598"/>
      <c r="JED8" s="598"/>
      <c r="JEE8" s="598"/>
      <c r="JEF8" s="598"/>
      <c r="JEG8" s="598"/>
      <c r="JEH8" s="598"/>
      <c r="JEI8" s="598"/>
      <c r="JEJ8" s="598"/>
      <c r="JEK8" s="598"/>
      <c r="JEL8" s="598"/>
      <c r="JEM8" s="598"/>
      <c r="JEN8" s="598"/>
      <c r="JEO8" s="598"/>
      <c r="JEP8" s="598"/>
      <c r="JEQ8" s="598"/>
      <c r="JER8" s="598"/>
      <c r="JES8" s="598"/>
      <c r="JET8" s="598"/>
      <c r="JEU8" s="598"/>
      <c r="JEV8" s="598"/>
      <c r="JEW8" s="598"/>
      <c r="JEX8" s="598"/>
      <c r="JEY8" s="598"/>
      <c r="JEZ8" s="598"/>
      <c r="JFA8" s="598"/>
      <c r="JFB8" s="598"/>
      <c r="JFC8" s="598"/>
      <c r="JFD8" s="598"/>
      <c r="JFE8" s="598"/>
      <c r="JFF8" s="598"/>
      <c r="JFG8" s="598"/>
      <c r="JFH8" s="598"/>
      <c r="JFI8" s="598"/>
      <c r="JFJ8" s="598"/>
      <c r="JFK8" s="598"/>
      <c r="JFL8" s="598"/>
      <c r="JFM8" s="598"/>
      <c r="JFN8" s="598"/>
      <c r="JFO8" s="598"/>
      <c r="JFP8" s="598"/>
      <c r="JFQ8" s="598"/>
      <c r="JFR8" s="598"/>
      <c r="JFS8" s="598"/>
      <c r="JFT8" s="598"/>
      <c r="JFU8" s="598"/>
      <c r="JFV8" s="598"/>
      <c r="JFW8" s="598"/>
      <c r="JFX8" s="598"/>
      <c r="JFY8" s="598"/>
      <c r="JFZ8" s="598"/>
      <c r="JGA8" s="598"/>
      <c r="JGB8" s="598"/>
      <c r="JGC8" s="598"/>
      <c r="JGD8" s="598"/>
      <c r="JGE8" s="598"/>
      <c r="JGF8" s="598"/>
      <c r="JGG8" s="598"/>
      <c r="JGH8" s="598"/>
      <c r="JGI8" s="598"/>
      <c r="JGJ8" s="598"/>
      <c r="JGK8" s="598"/>
      <c r="JGL8" s="598"/>
      <c r="JGM8" s="598"/>
      <c r="JGN8" s="598"/>
      <c r="JGO8" s="598"/>
      <c r="JGP8" s="598"/>
      <c r="JGQ8" s="598"/>
      <c r="JGR8" s="598"/>
      <c r="JGS8" s="598"/>
      <c r="JGT8" s="598"/>
      <c r="JGU8" s="598"/>
      <c r="JGV8" s="598"/>
      <c r="JGW8" s="598"/>
      <c r="JGX8" s="598"/>
      <c r="JGY8" s="598"/>
      <c r="JGZ8" s="598"/>
      <c r="JHA8" s="598"/>
      <c r="JHB8" s="598"/>
      <c r="JHC8" s="598"/>
      <c r="JHD8" s="598"/>
      <c r="JHE8" s="598"/>
      <c r="JHF8" s="598"/>
      <c r="JHG8" s="598"/>
      <c r="JHH8" s="598"/>
      <c r="JHI8" s="598"/>
      <c r="JHJ8" s="598"/>
      <c r="JHK8" s="598"/>
      <c r="JHL8" s="598"/>
      <c r="JHM8" s="598"/>
      <c r="JHN8" s="598"/>
      <c r="JHO8" s="598"/>
      <c r="JHP8" s="598"/>
      <c r="JHQ8" s="598"/>
      <c r="JHR8" s="598"/>
      <c r="JHS8" s="598"/>
      <c r="JHT8" s="598"/>
      <c r="JHU8" s="598"/>
      <c r="JHV8" s="598"/>
      <c r="JHW8" s="598"/>
      <c r="JHX8" s="598"/>
      <c r="JHY8" s="598"/>
      <c r="JHZ8" s="598"/>
      <c r="JIA8" s="598"/>
      <c r="JIB8" s="598"/>
      <c r="JIC8" s="598"/>
      <c r="JID8" s="598"/>
      <c r="JIE8" s="598"/>
      <c r="JIF8" s="598"/>
      <c r="JIG8" s="598"/>
      <c r="JIH8" s="598"/>
      <c r="JII8" s="598"/>
      <c r="JIJ8" s="598"/>
      <c r="JIK8" s="598"/>
      <c r="JIL8" s="598"/>
      <c r="JIM8" s="598"/>
      <c r="JIN8" s="598"/>
      <c r="JIO8" s="598"/>
      <c r="JIP8" s="598"/>
      <c r="JIQ8" s="598"/>
      <c r="JIR8" s="598"/>
      <c r="JIS8" s="598"/>
      <c r="JIT8" s="598"/>
      <c r="JIU8" s="598"/>
      <c r="JIV8" s="598"/>
      <c r="JIW8" s="598"/>
      <c r="JIX8" s="598"/>
      <c r="JIY8" s="598"/>
      <c r="JIZ8" s="598"/>
      <c r="JJA8" s="598"/>
      <c r="JJB8" s="598"/>
      <c r="JJC8" s="598"/>
      <c r="JJD8" s="598"/>
      <c r="JJE8" s="598"/>
      <c r="JJF8" s="598"/>
      <c r="JJG8" s="598"/>
      <c r="JJH8" s="598"/>
      <c r="JJI8" s="598"/>
      <c r="JJJ8" s="598"/>
      <c r="JJK8" s="598"/>
      <c r="JJL8" s="598"/>
      <c r="JJM8" s="598"/>
      <c r="JJN8" s="598"/>
      <c r="JJO8" s="598"/>
      <c r="JJP8" s="598"/>
      <c r="JJQ8" s="598"/>
      <c r="JJR8" s="598"/>
      <c r="JJS8" s="598"/>
      <c r="JJT8" s="598"/>
      <c r="JJU8" s="598"/>
      <c r="JJV8" s="598"/>
      <c r="JJW8" s="598"/>
      <c r="JJX8" s="598"/>
      <c r="JJY8" s="598"/>
      <c r="JJZ8" s="598"/>
      <c r="JKA8" s="598"/>
      <c r="JKB8" s="598"/>
      <c r="JKC8" s="598"/>
      <c r="JKD8" s="598"/>
      <c r="JKE8" s="598"/>
      <c r="JKF8" s="598"/>
      <c r="JKG8" s="598"/>
      <c r="JKH8" s="598"/>
      <c r="JKI8" s="598"/>
      <c r="JKJ8" s="598"/>
      <c r="JKK8" s="598"/>
      <c r="JKL8" s="598"/>
      <c r="JKM8" s="598"/>
      <c r="JKN8" s="598"/>
      <c r="JKO8" s="598"/>
      <c r="JKP8" s="598"/>
      <c r="JKQ8" s="598"/>
      <c r="JKR8" s="598"/>
      <c r="JKS8" s="598"/>
      <c r="JKT8" s="598"/>
      <c r="JKU8" s="598"/>
      <c r="JKV8" s="598"/>
      <c r="JKW8" s="598"/>
      <c r="JKX8" s="598"/>
      <c r="JKY8" s="598"/>
      <c r="JKZ8" s="598"/>
      <c r="JLA8" s="598"/>
      <c r="JLB8" s="598"/>
      <c r="JLC8" s="598"/>
      <c r="JLD8" s="598"/>
      <c r="JLE8" s="598"/>
      <c r="JLF8" s="598"/>
      <c r="JLG8" s="598"/>
      <c r="JLH8" s="598"/>
      <c r="JLI8" s="598"/>
      <c r="JLJ8" s="598"/>
      <c r="JLK8" s="598"/>
      <c r="JLL8" s="598"/>
      <c r="JLM8" s="598"/>
      <c r="JLN8" s="598"/>
      <c r="JLO8" s="598"/>
      <c r="JLP8" s="598"/>
      <c r="JLQ8" s="598"/>
      <c r="JLR8" s="598"/>
      <c r="JLS8" s="598"/>
      <c r="JLT8" s="598"/>
      <c r="JLU8" s="598"/>
      <c r="JLV8" s="598"/>
      <c r="JLW8" s="598"/>
      <c r="JLX8" s="598"/>
      <c r="JLY8" s="598"/>
      <c r="JLZ8" s="598"/>
      <c r="JMA8" s="598"/>
      <c r="JMB8" s="598"/>
      <c r="JMC8" s="598"/>
      <c r="JMD8" s="598"/>
      <c r="JME8" s="598"/>
      <c r="JMF8" s="598"/>
      <c r="JMG8" s="598"/>
      <c r="JMH8" s="598"/>
      <c r="JMI8" s="598"/>
      <c r="JMJ8" s="598"/>
      <c r="JMK8" s="598"/>
      <c r="JML8" s="598"/>
      <c r="JMM8" s="598"/>
      <c r="JMN8" s="598"/>
      <c r="JMO8" s="598"/>
      <c r="JMP8" s="598"/>
      <c r="JMQ8" s="598"/>
      <c r="JMR8" s="598"/>
      <c r="JMS8" s="598"/>
      <c r="JMT8" s="598"/>
      <c r="JMU8" s="598"/>
      <c r="JMV8" s="598"/>
      <c r="JMW8" s="598"/>
      <c r="JMX8" s="598"/>
      <c r="JMY8" s="598"/>
      <c r="JMZ8" s="598"/>
      <c r="JNA8" s="598"/>
      <c r="JNB8" s="598"/>
      <c r="JNC8" s="598"/>
      <c r="JND8" s="598"/>
      <c r="JNE8" s="598"/>
      <c r="JNF8" s="598"/>
      <c r="JNG8" s="598"/>
      <c r="JNH8" s="598"/>
      <c r="JNI8" s="598"/>
      <c r="JNJ8" s="598"/>
      <c r="JNK8" s="598"/>
      <c r="JNL8" s="598"/>
      <c r="JNM8" s="598"/>
      <c r="JNN8" s="598"/>
      <c r="JNO8" s="598"/>
      <c r="JNP8" s="598"/>
      <c r="JNQ8" s="598"/>
      <c r="JNR8" s="598"/>
      <c r="JNS8" s="598"/>
      <c r="JNT8" s="598"/>
      <c r="JNU8" s="598"/>
      <c r="JNV8" s="598"/>
      <c r="JNW8" s="598"/>
      <c r="JNX8" s="598"/>
      <c r="JNY8" s="598"/>
      <c r="JNZ8" s="598"/>
      <c r="JOA8" s="598"/>
      <c r="JOB8" s="598"/>
      <c r="JOC8" s="598"/>
      <c r="JOD8" s="598"/>
      <c r="JOE8" s="598"/>
      <c r="JOF8" s="598"/>
      <c r="JOG8" s="598"/>
      <c r="JOH8" s="598"/>
      <c r="JOI8" s="598"/>
      <c r="JOJ8" s="598"/>
      <c r="JOK8" s="598"/>
      <c r="JOL8" s="598"/>
      <c r="JOM8" s="598"/>
      <c r="JON8" s="598"/>
      <c r="JOO8" s="598"/>
      <c r="JOP8" s="598"/>
      <c r="JOQ8" s="598"/>
      <c r="JOR8" s="598"/>
      <c r="JOS8" s="598"/>
      <c r="JOT8" s="598"/>
      <c r="JOU8" s="598"/>
      <c r="JOV8" s="598"/>
      <c r="JOW8" s="598"/>
      <c r="JOX8" s="598"/>
      <c r="JOY8" s="598"/>
      <c r="JOZ8" s="598"/>
      <c r="JPA8" s="598"/>
      <c r="JPB8" s="598"/>
      <c r="JPC8" s="598"/>
      <c r="JPD8" s="598"/>
      <c r="JPE8" s="598"/>
      <c r="JPF8" s="598"/>
      <c r="JPG8" s="598"/>
      <c r="JPH8" s="598"/>
      <c r="JPI8" s="598"/>
      <c r="JPJ8" s="598"/>
      <c r="JPK8" s="598"/>
      <c r="JPL8" s="598"/>
      <c r="JPM8" s="598"/>
      <c r="JPN8" s="598"/>
      <c r="JPO8" s="598"/>
      <c r="JPP8" s="598"/>
      <c r="JPQ8" s="598"/>
      <c r="JPR8" s="598"/>
      <c r="JPS8" s="598"/>
      <c r="JPT8" s="598"/>
      <c r="JPU8" s="598"/>
      <c r="JPV8" s="598"/>
      <c r="JPW8" s="598"/>
      <c r="JPX8" s="598"/>
      <c r="JPY8" s="598"/>
      <c r="JPZ8" s="598"/>
      <c r="JQA8" s="598"/>
      <c r="JQB8" s="598"/>
      <c r="JQC8" s="598"/>
      <c r="JQD8" s="598"/>
      <c r="JQE8" s="598"/>
      <c r="JQF8" s="598"/>
      <c r="JQG8" s="598"/>
      <c r="JQH8" s="598"/>
      <c r="JQI8" s="598"/>
      <c r="JQJ8" s="598"/>
      <c r="JQK8" s="598"/>
      <c r="JQL8" s="598"/>
      <c r="JQM8" s="598"/>
      <c r="JQN8" s="598"/>
      <c r="JQO8" s="598"/>
      <c r="JQP8" s="598"/>
      <c r="JQQ8" s="598"/>
      <c r="JQR8" s="598"/>
      <c r="JQS8" s="598"/>
      <c r="JQT8" s="598"/>
      <c r="JQU8" s="598"/>
      <c r="JQV8" s="598"/>
      <c r="JQW8" s="598"/>
      <c r="JQX8" s="598"/>
      <c r="JQY8" s="598"/>
      <c r="JQZ8" s="598"/>
      <c r="JRA8" s="598"/>
      <c r="JRB8" s="598"/>
      <c r="JRC8" s="598"/>
      <c r="JRD8" s="598"/>
      <c r="JRE8" s="598"/>
      <c r="JRF8" s="598"/>
      <c r="JRG8" s="598"/>
      <c r="JRH8" s="598"/>
      <c r="JRI8" s="598"/>
      <c r="JRJ8" s="598"/>
      <c r="JRK8" s="598"/>
      <c r="JRL8" s="598"/>
      <c r="JRM8" s="598"/>
      <c r="JRN8" s="598"/>
      <c r="JRO8" s="598"/>
      <c r="JRP8" s="598"/>
      <c r="JRQ8" s="598"/>
      <c r="JRR8" s="598"/>
      <c r="JRS8" s="598"/>
      <c r="JRT8" s="598"/>
      <c r="JRU8" s="598"/>
      <c r="JRV8" s="598"/>
      <c r="JRW8" s="598"/>
      <c r="JRX8" s="598"/>
      <c r="JRY8" s="598"/>
      <c r="JRZ8" s="598"/>
      <c r="JSA8" s="598"/>
      <c r="JSB8" s="598"/>
      <c r="JSC8" s="598"/>
      <c r="JSD8" s="598"/>
      <c r="JSE8" s="598"/>
      <c r="JSF8" s="598"/>
      <c r="JSG8" s="598"/>
      <c r="JSH8" s="598"/>
      <c r="JSI8" s="598"/>
      <c r="JSJ8" s="598"/>
      <c r="JSK8" s="598"/>
      <c r="JSL8" s="598"/>
      <c r="JSM8" s="598"/>
      <c r="JSN8" s="598"/>
      <c r="JSO8" s="598"/>
      <c r="JSP8" s="598"/>
      <c r="JSQ8" s="598"/>
      <c r="JSR8" s="598"/>
      <c r="JSS8" s="598"/>
      <c r="JST8" s="598"/>
      <c r="JSU8" s="598"/>
      <c r="JSV8" s="598"/>
      <c r="JSW8" s="598"/>
      <c r="JSX8" s="598"/>
      <c r="JSY8" s="598"/>
      <c r="JSZ8" s="598"/>
      <c r="JTA8" s="598"/>
      <c r="JTB8" s="598"/>
      <c r="JTC8" s="598"/>
      <c r="JTD8" s="598"/>
      <c r="JTE8" s="598"/>
      <c r="JTF8" s="598"/>
      <c r="JTG8" s="598"/>
      <c r="JTH8" s="598"/>
      <c r="JTI8" s="598"/>
      <c r="JTJ8" s="598"/>
      <c r="JTK8" s="598"/>
      <c r="JTL8" s="598"/>
      <c r="JTM8" s="598"/>
      <c r="JTN8" s="598"/>
      <c r="JTO8" s="598"/>
      <c r="JTP8" s="598"/>
      <c r="JTQ8" s="598"/>
      <c r="JTR8" s="598"/>
      <c r="JTS8" s="598"/>
      <c r="JTT8" s="598"/>
      <c r="JTU8" s="598"/>
      <c r="JTV8" s="598"/>
      <c r="JTW8" s="598"/>
      <c r="JTX8" s="598"/>
      <c r="JTY8" s="598"/>
      <c r="JTZ8" s="598"/>
      <c r="JUA8" s="598"/>
      <c r="JUB8" s="598"/>
      <c r="JUC8" s="598"/>
      <c r="JUD8" s="598"/>
      <c r="JUE8" s="598"/>
      <c r="JUF8" s="598"/>
      <c r="JUG8" s="598"/>
      <c r="JUH8" s="598"/>
      <c r="JUI8" s="598"/>
      <c r="JUJ8" s="598"/>
      <c r="JUK8" s="598"/>
      <c r="JUL8" s="598"/>
      <c r="JUM8" s="598"/>
      <c r="JUN8" s="598"/>
      <c r="JUO8" s="598"/>
      <c r="JUP8" s="598"/>
      <c r="JUQ8" s="598"/>
      <c r="JUR8" s="598"/>
      <c r="JUS8" s="598"/>
      <c r="JUT8" s="598"/>
      <c r="JUU8" s="598"/>
      <c r="JUV8" s="598"/>
      <c r="JUW8" s="598"/>
      <c r="JUX8" s="598"/>
      <c r="JUY8" s="598"/>
      <c r="JUZ8" s="598"/>
      <c r="JVA8" s="598"/>
      <c r="JVB8" s="598"/>
      <c r="JVC8" s="598"/>
      <c r="JVD8" s="598"/>
      <c r="JVE8" s="598"/>
      <c r="JVF8" s="598"/>
      <c r="JVG8" s="598"/>
      <c r="JVH8" s="598"/>
      <c r="JVI8" s="598"/>
      <c r="JVJ8" s="598"/>
      <c r="JVK8" s="598"/>
      <c r="JVL8" s="598"/>
      <c r="JVM8" s="598"/>
      <c r="JVN8" s="598"/>
      <c r="JVO8" s="598"/>
      <c r="JVP8" s="598"/>
      <c r="JVQ8" s="598"/>
      <c r="JVR8" s="598"/>
      <c r="JVS8" s="598"/>
      <c r="JVT8" s="598"/>
      <c r="JVU8" s="598"/>
      <c r="JVV8" s="598"/>
      <c r="JVW8" s="598"/>
      <c r="JVX8" s="598"/>
      <c r="JVY8" s="598"/>
      <c r="JVZ8" s="598"/>
      <c r="JWA8" s="598"/>
      <c r="JWB8" s="598"/>
      <c r="JWC8" s="598"/>
      <c r="JWD8" s="598"/>
      <c r="JWE8" s="598"/>
      <c r="JWF8" s="598"/>
      <c r="JWG8" s="598"/>
      <c r="JWH8" s="598"/>
      <c r="JWI8" s="598"/>
      <c r="JWJ8" s="598"/>
      <c r="JWK8" s="598"/>
      <c r="JWL8" s="598"/>
      <c r="JWM8" s="598"/>
      <c r="JWN8" s="598"/>
      <c r="JWO8" s="598"/>
      <c r="JWP8" s="598"/>
      <c r="JWQ8" s="598"/>
      <c r="JWR8" s="598"/>
      <c r="JWS8" s="598"/>
      <c r="JWT8" s="598"/>
      <c r="JWU8" s="598"/>
      <c r="JWV8" s="598"/>
      <c r="JWW8" s="598"/>
      <c r="JWX8" s="598"/>
      <c r="JWY8" s="598"/>
      <c r="JWZ8" s="598"/>
      <c r="JXA8" s="598"/>
      <c r="JXB8" s="598"/>
      <c r="JXC8" s="598"/>
      <c r="JXD8" s="598"/>
      <c r="JXE8" s="598"/>
      <c r="JXF8" s="598"/>
      <c r="JXG8" s="598"/>
      <c r="JXH8" s="598"/>
      <c r="JXI8" s="598"/>
      <c r="JXJ8" s="598"/>
      <c r="JXK8" s="598"/>
      <c r="JXL8" s="598"/>
      <c r="JXM8" s="598"/>
      <c r="JXN8" s="598"/>
      <c r="JXO8" s="598"/>
      <c r="JXP8" s="598"/>
      <c r="JXQ8" s="598"/>
      <c r="JXR8" s="598"/>
      <c r="JXS8" s="598"/>
      <c r="JXT8" s="598"/>
      <c r="JXU8" s="598"/>
      <c r="JXV8" s="598"/>
      <c r="JXW8" s="598"/>
      <c r="JXX8" s="598"/>
      <c r="JXY8" s="598"/>
      <c r="JXZ8" s="598"/>
      <c r="JYA8" s="598"/>
      <c r="JYB8" s="598"/>
      <c r="JYC8" s="598"/>
      <c r="JYD8" s="598"/>
      <c r="JYE8" s="598"/>
      <c r="JYF8" s="598"/>
      <c r="JYG8" s="598"/>
      <c r="JYH8" s="598"/>
      <c r="JYI8" s="598"/>
      <c r="JYJ8" s="598"/>
      <c r="JYK8" s="598"/>
      <c r="JYL8" s="598"/>
      <c r="JYM8" s="598"/>
      <c r="JYN8" s="598"/>
      <c r="JYO8" s="598"/>
      <c r="JYP8" s="598"/>
      <c r="JYQ8" s="598"/>
      <c r="JYR8" s="598"/>
      <c r="JYS8" s="598"/>
      <c r="JYT8" s="598"/>
      <c r="JYU8" s="598"/>
      <c r="JYV8" s="598"/>
      <c r="JYW8" s="598"/>
      <c r="JYX8" s="598"/>
      <c r="JYY8" s="598"/>
      <c r="JYZ8" s="598"/>
      <c r="JZA8" s="598"/>
      <c r="JZB8" s="598"/>
      <c r="JZC8" s="598"/>
      <c r="JZD8" s="598"/>
      <c r="JZE8" s="598"/>
      <c r="JZF8" s="598"/>
      <c r="JZG8" s="598"/>
      <c r="JZH8" s="598"/>
      <c r="JZI8" s="598"/>
      <c r="JZJ8" s="598"/>
      <c r="JZK8" s="598"/>
      <c r="JZL8" s="598"/>
      <c r="JZM8" s="598"/>
      <c r="JZN8" s="598"/>
      <c r="JZO8" s="598"/>
      <c r="JZP8" s="598"/>
      <c r="JZQ8" s="598"/>
      <c r="JZR8" s="598"/>
      <c r="JZS8" s="598"/>
      <c r="JZT8" s="598"/>
      <c r="JZU8" s="598"/>
      <c r="JZV8" s="598"/>
      <c r="JZW8" s="598"/>
      <c r="JZX8" s="598"/>
      <c r="JZY8" s="598"/>
      <c r="JZZ8" s="598"/>
      <c r="KAA8" s="598"/>
      <c r="KAB8" s="598"/>
      <c r="KAC8" s="598"/>
      <c r="KAD8" s="598"/>
      <c r="KAE8" s="598"/>
      <c r="KAF8" s="598"/>
      <c r="KAG8" s="598"/>
      <c r="KAH8" s="598"/>
      <c r="KAI8" s="598"/>
      <c r="KAJ8" s="598"/>
      <c r="KAK8" s="598"/>
      <c r="KAL8" s="598"/>
      <c r="KAM8" s="598"/>
      <c r="KAN8" s="598"/>
      <c r="KAO8" s="598"/>
      <c r="KAP8" s="598"/>
      <c r="KAQ8" s="598"/>
      <c r="KAR8" s="598"/>
      <c r="KAS8" s="598"/>
      <c r="KAT8" s="598"/>
      <c r="KAU8" s="598"/>
      <c r="KAV8" s="598"/>
      <c r="KAW8" s="598"/>
      <c r="KAX8" s="598"/>
      <c r="KAY8" s="598"/>
      <c r="KAZ8" s="598"/>
      <c r="KBA8" s="598"/>
      <c r="KBB8" s="598"/>
      <c r="KBC8" s="598"/>
      <c r="KBD8" s="598"/>
      <c r="KBE8" s="598"/>
      <c r="KBF8" s="598"/>
      <c r="KBG8" s="598"/>
      <c r="KBH8" s="598"/>
      <c r="KBI8" s="598"/>
      <c r="KBJ8" s="598"/>
      <c r="KBK8" s="598"/>
      <c r="KBL8" s="598"/>
      <c r="KBM8" s="598"/>
      <c r="KBN8" s="598"/>
      <c r="KBO8" s="598"/>
      <c r="KBP8" s="598"/>
      <c r="KBQ8" s="598"/>
      <c r="KBR8" s="598"/>
      <c r="KBS8" s="598"/>
      <c r="KBT8" s="598"/>
      <c r="KBU8" s="598"/>
      <c r="KBV8" s="598"/>
      <c r="KBW8" s="598"/>
      <c r="KBX8" s="598"/>
      <c r="KBY8" s="598"/>
      <c r="KBZ8" s="598"/>
      <c r="KCA8" s="598"/>
      <c r="KCB8" s="598"/>
      <c r="KCC8" s="598"/>
      <c r="KCD8" s="598"/>
      <c r="KCE8" s="598"/>
      <c r="KCF8" s="598"/>
      <c r="KCG8" s="598"/>
      <c r="KCH8" s="598"/>
      <c r="KCI8" s="598"/>
      <c r="KCJ8" s="598"/>
      <c r="KCK8" s="598"/>
      <c r="KCL8" s="598"/>
      <c r="KCM8" s="598"/>
      <c r="KCN8" s="598"/>
      <c r="KCO8" s="598"/>
      <c r="KCP8" s="598"/>
      <c r="KCQ8" s="598"/>
      <c r="KCR8" s="598"/>
      <c r="KCS8" s="598"/>
      <c r="KCT8" s="598"/>
      <c r="KCU8" s="598"/>
      <c r="KCV8" s="598"/>
      <c r="KCW8" s="598"/>
      <c r="KCX8" s="598"/>
      <c r="KCY8" s="598"/>
      <c r="KCZ8" s="598"/>
      <c r="KDA8" s="598"/>
      <c r="KDB8" s="598"/>
      <c r="KDC8" s="598"/>
      <c r="KDD8" s="598"/>
      <c r="KDE8" s="598"/>
      <c r="KDF8" s="598"/>
      <c r="KDG8" s="598"/>
      <c r="KDH8" s="598"/>
      <c r="KDI8" s="598"/>
      <c r="KDJ8" s="598"/>
      <c r="KDK8" s="598"/>
      <c r="KDL8" s="598"/>
      <c r="KDM8" s="598"/>
      <c r="KDN8" s="598"/>
      <c r="KDO8" s="598"/>
      <c r="KDP8" s="598"/>
      <c r="KDQ8" s="598"/>
      <c r="KDR8" s="598"/>
      <c r="KDS8" s="598"/>
      <c r="KDT8" s="598"/>
      <c r="KDU8" s="598"/>
      <c r="KDV8" s="598"/>
      <c r="KDW8" s="598"/>
      <c r="KDX8" s="598"/>
      <c r="KDY8" s="598"/>
      <c r="KDZ8" s="598"/>
      <c r="KEA8" s="598"/>
      <c r="KEB8" s="598"/>
      <c r="KEC8" s="598"/>
      <c r="KED8" s="598"/>
      <c r="KEE8" s="598"/>
      <c r="KEF8" s="598"/>
      <c r="KEG8" s="598"/>
      <c r="KEH8" s="598"/>
      <c r="KEI8" s="598"/>
      <c r="KEJ8" s="598"/>
      <c r="KEK8" s="598"/>
      <c r="KEL8" s="598"/>
      <c r="KEM8" s="598"/>
      <c r="KEN8" s="598"/>
      <c r="KEO8" s="598"/>
      <c r="KEP8" s="598"/>
      <c r="KEQ8" s="598"/>
      <c r="KER8" s="598"/>
      <c r="KES8" s="598"/>
      <c r="KET8" s="598"/>
      <c r="KEU8" s="598"/>
      <c r="KEV8" s="598"/>
      <c r="KEW8" s="598"/>
      <c r="KEX8" s="598"/>
      <c r="KEY8" s="598"/>
      <c r="KEZ8" s="598"/>
      <c r="KFA8" s="598"/>
      <c r="KFB8" s="598"/>
      <c r="KFC8" s="598"/>
      <c r="KFD8" s="598"/>
      <c r="KFE8" s="598"/>
      <c r="KFF8" s="598"/>
      <c r="KFG8" s="598"/>
      <c r="KFH8" s="598"/>
      <c r="KFI8" s="598"/>
      <c r="KFJ8" s="598"/>
      <c r="KFK8" s="598"/>
      <c r="KFL8" s="598"/>
      <c r="KFM8" s="598"/>
      <c r="KFN8" s="598"/>
      <c r="KFO8" s="598"/>
      <c r="KFP8" s="598"/>
      <c r="KFQ8" s="598"/>
      <c r="KFR8" s="598"/>
      <c r="KFS8" s="598"/>
      <c r="KFT8" s="598"/>
      <c r="KFU8" s="598"/>
      <c r="KFV8" s="598"/>
      <c r="KFW8" s="598"/>
      <c r="KFX8" s="598"/>
      <c r="KFY8" s="598"/>
      <c r="KFZ8" s="598"/>
      <c r="KGA8" s="598"/>
      <c r="KGB8" s="598"/>
      <c r="KGC8" s="598"/>
      <c r="KGD8" s="598"/>
      <c r="KGE8" s="598"/>
      <c r="KGF8" s="598"/>
      <c r="KGG8" s="598"/>
      <c r="KGH8" s="598"/>
      <c r="KGI8" s="598"/>
      <c r="KGJ8" s="598"/>
      <c r="KGK8" s="598"/>
      <c r="KGL8" s="598"/>
      <c r="KGM8" s="598"/>
      <c r="KGN8" s="598"/>
      <c r="KGO8" s="598"/>
      <c r="KGP8" s="598"/>
      <c r="KGQ8" s="598"/>
      <c r="KGR8" s="598"/>
      <c r="KGS8" s="598"/>
      <c r="KGT8" s="598"/>
      <c r="KGU8" s="598"/>
      <c r="KGV8" s="598"/>
      <c r="KGW8" s="598"/>
      <c r="KGX8" s="598"/>
      <c r="KGY8" s="598"/>
      <c r="KGZ8" s="598"/>
      <c r="KHA8" s="598"/>
      <c r="KHB8" s="598"/>
      <c r="KHC8" s="598"/>
      <c r="KHD8" s="598"/>
      <c r="KHE8" s="598"/>
      <c r="KHF8" s="598"/>
      <c r="KHG8" s="598"/>
      <c r="KHH8" s="598"/>
      <c r="KHI8" s="598"/>
      <c r="KHJ8" s="598"/>
      <c r="KHK8" s="598"/>
      <c r="KHL8" s="598"/>
      <c r="KHM8" s="598"/>
      <c r="KHN8" s="598"/>
      <c r="KHO8" s="598"/>
      <c r="KHP8" s="598"/>
      <c r="KHQ8" s="598"/>
      <c r="KHR8" s="598"/>
      <c r="KHS8" s="598"/>
      <c r="KHT8" s="598"/>
      <c r="KHU8" s="598"/>
      <c r="KHV8" s="598"/>
      <c r="KHW8" s="598"/>
      <c r="KHX8" s="598"/>
      <c r="KHY8" s="598"/>
      <c r="KHZ8" s="598"/>
      <c r="KIA8" s="598"/>
      <c r="KIB8" s="598"/>
      <c r="KIC8" s="598"/>
      <c r="KID8" s="598"/>
      <c r="KIE8" s="598"/>
      <c r="KIF8" s="598"/>
      <c r="KIG8" s="598"/>
      <c r="KIH8" s="598"/>
      <c r="KII8" s="598"/>
      <c r="KIJ8" s="598"/>
      <c r="KIK8" s="598"/>
      <c r="KIL8" s="598"/>
      <c r="KIM8" s="598"/>
      <c r="KIN8" s="598"/>
      <c r="KIO8" s="598"/>
      <c r="KIP8" s="598"/>
      <c r="KIQ8" s="598"/>
      <c r="KIR8" s="598"/>
      <c r="KIS8" s="598"/>
      <c r="KIT8" s="598"/>
      <c r="KIU8" s="598"/>
      <c r="KIV8" s="598"/>
      <c r="KIW8" s="598"/>
      <c r="KIX8" s="598"/>
      <c r="KIY8" s="598"/>
      <c r="KIZ8" s="598"/>
      <c r="KJA8" s="598"/>
      <c r="KJB8" s="598"/>
      <c r="KJC8" s="598"/>
      <c r="KJD8" s="598"/>
      <c r="KJE8" s="598"/>
      <c r="KJF8" s="598"/>
      <c r="KJG8" s="598"/>
      <c r="KJH8" s="598"/>
      <c r="KJI8" s="598"/>
      <c r="KJJ8" s="598"/>
      <c r="KJK8" s="598"/>
      <c r="KJL8" s="598"/>
      <c r="KJM8" s="598"/>
      <c r="KJN8" s="598"/>
      <c r="KJO8" s="598"/>
      <c r="KJP8" s="598"/>
      <c r="KJQ8" s="598"/>
      <c r="KJR8" s="598"/>
      <c r="KJS8" s="598"/>
      <c r="KJT8" s="598"/>
      <c r="KJU8" s="598"/>
      <c r="KJV8" s="598"/>
      <c r="KJW8" s="598"/>
      <c r="KJX8" s="598"/>
      <c r="KJY8" s="598"/>
      <c r="KJZ8" s="598"/>
      <c r="KKA8" s="598"/>
      <c r="KKB8" s="598"/>
      <c r="KKC8" s="598"/>
      <c r="KKD8" s="598"/>
      <c r="KKE8" s="598"/>
      <c r="KKF8" s="598"/>
      <c r="KKG8" s="598"/>
      <c r="KKH8" s="598"/>
      <c r="KKI8" s="598"/>
      <c r="KKJ8" s="598"/>
      <c r="KKK8" s="598"/>
      <c r="KKL8" s="598"/>
      <c r="KKM8" s="598"/>
      <c r="KKN8" s="598"/>
      <c r="KKO8" s="598"/>
      <c r="KKP8" s="598"/>
      <c r="KKQ8" s="598"/>
      <c r="KKR8" s="598"/>
      <c r="KKS8" s="598"/>
      <c r="KKT8" s="598"/>
      <c r="KKU8" s="598"/>
      <c r="KKV8" s="598"/>
      <c r="KKW8" s="598"/>
      <c r="KKX8" s="598"/>
      <c r="KKY8" s="598"/>
      <c r="KKZ8" s="598"/>
      <c r="KLA8" s="598"/>
      <c r="KLB8" s="598"/>
      <c r="KLC8" s="598"/>
      <c r="KLD8" s="598"/>
      <c r="KLE8" s="598"/>
      <c r="KLF8" s="598"/>
      <c r="KLG8" s="598"/>
      <c r="KLH8" s="598"/>
      <c r="KLI8" s="598"/>
      <c r="KLJ8" s="598"/>
      <c r="KLK8" s="598"/>
      <c r="KLL8" s="598"/>
      <c r="KLM8" s="598"/>
      <c r="KLN8" s="598"/>
      <c r="KLO8" s="598"/>
      <c r="KLP8" s="598"/>
      <c r="KLQ8" s="598"/>
      <c r="KLR8" s="598"/>
      <c r="KLS8" s="598"/>
      <c r="KLT8" s="598"/>
      <c r="KLU8" s="598"/>
      <c r="KLV8" s="598"/>
      <c r="KLW8" s="598"/>
      <c r="KLX8" s="598"/>
      <c r="KLY8" s="598"/>
      <c r="KLZ8" s="598"/>
      <c r="KMA8" s="598"/>
      <c r="KMB8" s="598"/>
      <c r="KMC8" s="598"/>
      <c r="KMD8" s="598"/>
      <c r="KME8" s="598"/>
      <c r="KMF8" s="598"/>
      <c r="KMG8" s="598"/>
      <c r="KMH8" s="598"/>
      <c r="KMI8" s="598"/>
      <c r="KMJ8" s="598"/>
      <c r="KMK8" s="598"/>
      <c r="KML8" s="598"/>
      <c r="KMM8" s="598"/>
      <c r="KMN8" s="598"/>
      <c r="KMO8" s="598"/>
      <c r="KMP8" s="598"/>
      <c r="KMQ8" s="598"/>
      <c r="KMR8" s="598"/>
      <c r="KMS8" s="598"/>
      <c r="KMT8" s="598"/>
      <c r="KMU8" s="598"/>
      <c r="KMV8" s="598"/>
      <c r="KMW8" s="598"/>
      <c r="KMX8" s="598"/>
      <c r="KMY8" s="598"/>
      <c r="KMZ8" s="598"/>
      <c r="KNA8" s="598"/>
      <c r="KNB8" s="598"/>
      <c r="KNC8" s="598"/>
      <c r="KND8" s="598"/>
      <c r="KNE8" s="598"/>
      <c r="KNF8" s="598"/>
      <c r="KNG8" s="598"/>
      <c r="KNH8" s="598"/>
      <c r="KNI8" s="598"/>
      <c r="KNJ8" s="598"/>
      <c r="KNK8" s="598"/>
      <c r="KNL8" s="598"/>
      <c r="KNM8" s="598"/>
      <c r="KNN8" s="598"/>
      <c r="KNO8" s="598"/>
      <c r="KNP8" s="598"/>
      <c r="KNQ8" s="598"/>
      <c r="KNR8" s="598"/>
      <c r="KNS8" s="598"/>
      <c r="KNT8" s="598"/>
      <c r="KNU8" s="598"/>
      <c r="KNV8" s="598"/>
      <c r="KNW8" s="598"/>
      <c r="KNX8" s="598"/>
      <c r="KNY8" s="598"/>
      <c r="KNZ8" s="598"/>
      <c r="KOA8" s="598"/>
      <c r="KOB8" s="598"/>
      <c r="KOC8" s="598"/>
      <c r="KOD8" s="598"/>
      <c r="KOE8" s="598"/>
      <c r="KOF8" s="598"/>
      <c r="KOG8" s="598"/>
      <c r="KOH8" s="598"/>
      <c r="KOI8" s="598"/>
      <c r="KOJ8" s="598"/>
      <c r="KOK8" s="598"/>
      <c r="KOL8" s="598"/>
      <c r="KOM8" s="598"/>
      <c r="KON8" s="598"/>
      <c r="KOO8" s="598"/>
      <c r="KOP8" s="598"/>
      <c r="KOQ8" s="598"/>
      <c r="KOR8" s="598"/>
      <c r="KOS8" s="598"/>
      <c r="KOT8" s="598"/>
      <c r="KOU8" s="598"/>
      <c r="KOV8" s="598"/>
      <c r="KOW8" s="598"/>
      <c r="KOX8" s="598"/>
      <c r="KOY8" s="598"/>
      <c r="KOZ8" s="598"/>
      <c r="KPA8" s="598"/>
      <c r="KPB8" s="598"/>
      <c r="KPC8" s="598"/>
      <c r="KPD8" s="598"/>
      <c r="KPE8" s="598"/>
      <c r="KPF8" s="598"/>
      <c r="KPG8" s="598"/>
      <c r="KPH8" s="598"/>
      <c r="KPI8" s="598"/>
      <c r="KPJ8" s="598"/>
      <c r="KPK8" s="598"/>
      <c r="KPL8" s="598"/>
      <c r="KPM8" s="598"/>
      <c r="KPN8" s="598"/>
      <c r="KPO8" s="598"/>
      <c r="KPP8" s="598"/>
      <c r="KPQ8" s="598"/>
      <c r="KPR8" s="598"/>
      <c r="KPS8" s="598"/>
      <c r="KPT8" s="598"/>
      <c r="KPU8" s="598"/>
      <c r="KPV8" s="598"/>
      <c r="KPW8" s="598"/>
      <c r="KPX8" s="598"/>
      <c r="KPY8" s="598"/>
      <c r="KPZ8" s="598"/>
      <c r="KQA8" s="598"/>
      <c r="KQB8" s="598"/>
      <c r="KQC8" s="598"/>
      <c r="KQD8" s="598"/>
      <c r="KQE8" s="598"/>
      <c r="KQF8" s="598"/>
      <c r="KQG8" s="598"/>
      <c r="KQH8" s="598"/>
      <c r="KQI8" s="598"/>
      <c r="KQJ8" s="598"/>
      <c r="KQK8" s="598"/>
      <c r="KQL8" s="598"/>
      <c r="KQM8" s="598"/>
      <c r="KQN8" s="598"/>
      <c r="KQO8" s="598"/>
      <c r="KQP8" s="598"/>
      <c r="KQQ8" s="598"/>
      <c r="KQR8" s="598"/>
      <c r="KQS8" s="598"/>
      <c r="KQT8" s="598"/>
      <c r="KQU8" s="598"/>
      <c r="KQV8" s="598"/>
      <c r="KQW8" s="598"/>
      <c r="KQX8" s="598"/>
      <c r="KQY8" s="598"/>
      <c r="KQZ8" s="598"/>
      <c r="KRA8" s="598"/>
      <c r="KRB8" s="598"/>
      <c r="KRC8" s="598"/>
      <c r="KRD8" s="598"/>
      <c r="KRE8" s="598"/>
      <c r="KRF8" s="598"/>
      <c r="KRG8" s="598"/>
      <c r="KRH8" s="598"/>
      <c r="KRI8" s="598"/>
      <c r="KRJ8" s="598"/>
      <c r="KRK8" s="598"/>
      <c r="KRL8" s="598"/>
      <c r="KRM8" s="598"/>
      <c r="KRN8" s="598"/>
      <c r="KRO8" s="598"/>
      <c r="KRP8" s="598"/>
      <c r="KRQ8" s="598"/>
      <c r="KRR8" s="598"/>
      <c r="KRS8" s="598"/>
      <c r="KRT8" s="598"/>
      <c r="KRU8" s="598"/>
      <c r="KRV8" s="598"/>
      <c r="KRW8" s="598"/>
      <c r="KRX8" s="598"/>
      <c r="KRY8" s="598"/>
      <c r="KRZ8" s="598"/>
      <c r="KSA8" s="598"/>
      <c r="KSB8" s="598"/>
      <c r="KSC8" s="598"/>
      <c r="KSD8" s="598"/>
      <c r="KSE8" s="598"/>
      <c r="KSF8" s="598"/>
      <c r="KSG8" s="598"/>
      <c r="KSH8" s="598"/>
      <c r="KSI8" s="598"/>
      <c r="KSJ8" s="598"/>
      <c r="KSK8" s="598"/>
      <c r="KSL8" s="598"/>
      <c r="KSM8" s="598"/>
      <c r="KSN8" s="598"/>
      <c r="KSO8" s="598"/>
      <c r="KSP8" s="598"/>
      <c r="KSQ8" s="598"/>
      <c r="KSR8" s="598"/>
      <c r="KSS8" s="598"/>
      <c r="KST8" s="598"/>
      <c r="KSU8" s="598"/>
      <c r="KSV8" s="598"/>
      <c r="KSW8" s="598"/>
      <c r="KSX8" s="598"/>
      <c r="KSY8" s="598"/>
      <c r="KSZ8" s="598"/>
      <c r="KTA8" s="598"/>
      <c r="KTB8" s="598"/>
      <c r="KTC8" s="598"/>
      <c r="KTD8" s="598"/>
      <c r="KTE8" s="598"/>
      <c r="KTF8" s="598"/>
      <c r="KTG8" s="598"/>
      <c r="KTH8" s="598"/>
      <c r="KTI8" s="598"/>
      <c r="KTJ8" s="598"/>
      <c r="KTK8" s="598"/>
      <c r="KTL8" s="598"/>
      <c r="KTM8" s="598"/>
      <c r="KTN8" s="598"/>
      <c r="KTO8" s="598"/>
      <c r="KTP8" s="598"/>
      <c r="KTQ8" s="598"/>
      <c r="KTR8" s="598"/>
      <c r="KTS8" s="598"/>
      <c r="KTT8" s="598"/>
      <c r="KTU8" s="598"/>
      <c r="KTV8" s="598"/>
      <c r="KTW8" s="598"/>
      <c r="KTX8" s="598"/>
      <c r="KTY8" s="598"/>
      <c r="KTZ8" s="598"/>
      <c r="KUA8" s="598"/>
      <c r="KUB8" s="598"/>
      <c r="KUC8" s="598"/>
      <c r="KUD8" s="598"/>
      <c r="KUE8" s="598"/>
      <c r="KUF8" s="598"/>
      <c r="KUG8" s="598"/>
      <c r="KUH8" s="598"/>
      <c r="KUI8" s="598"/>
      <c r="KUJ8" s="598"/>
      <c r="KUK8" s="598"/>
      <c r="KUL8" s="598"/>
      <c r="KUM8" s="598"/>
      <c r="KUN8" s="598"/>
      <c r="KUO8" s="598"/>
      <c r="KUP8" s="598"/>
      <c r="KUQ8" s="598"/>
      <c r="KUR8" s="598"/>
      <c r="KUS8" s="598"/>
      <c r="KUT8" s="598"/>
      <c r="KUU8" s="598"/>
      <c r="KUV8" s="598"/>
      <c r="KUW8" s="598"/>
      <c r="KUX8" s="598"/>
      <c r="KUY8" s="598"/>
      <c r="KUZ8" s="598"/>
      <c r="KVA8" s="598"/>
      <c r="KVB8" s="598"/>
      <c r="KVC8" s="598"/>
      <c r="KVD8" s="598"/>
      <c r="KVE8" s="598"/>
      <c r="KVF8" s="598"/>
      <c r="KVG8" s="598"/>
      <c r="KVH8" s="598"/>
      <c r="KVI8" s="598"/>
      <c r="KVJ8" s="598"/>
      <c r="KVK8" s="598"/>
      <c r="KVL8" s="598"/>
      <c r="KVM8" s="598"/>
      <c r="KVN8" s="598"/>
      <c r="KVO8" s="598"/>
      <c r="KVP8" s="598"/>
      <c r="KVQ8" s="598"/>
      <c r="KVR8" s="598"/>
      <c r="KVS8" s="598"/>
      <c r="KVT8" s="598"/>
      <c r="KVU8" s="598"/>
      <c r="KVV8" s="598"/>
      <c r="KVW8" s="598"/>
      <c r="KVX8" s="598"/>
      <c r="KVY8" s="598"/>
      <c r="KVZ8" s="598"/>
      <c r="KWA8" s="598"/>
      <c r="KWB8" s="598"/>
      <c r="KWC8" s="598"/>
      <c r="KWD8" s="598"/>
      <c r="KWE8" s="598"/>
      <c r="KWF8" s="598"/>
      <c r="KWG8" s="598"/>
      <c r="KWH8" s="598"/>
      <c r="KWI8" s="598"/>
      <c r="KWJ8" s="598"/>
      <c r="KWK8" s="598"/>
      <c r="KWL8" s="598"/>
      <c r="KWM8" s="598"/>
      <c r="KWN8" s="598"/>
      <c r="KWO8" s="598"/>
      <c r="KWP8" s="598"/>
      <c r="KWQ8" s="598"/>
      <c r="KWR8" s="598"/>
      <c r="KWS8" s="598"/>
      <c r="KWT8" s="598"/>
      <c r="KWU8" s="598"/>
      <c r="KWV8" s="598"/>
      <c r="KWW8" s="598"/>
      <c r="KWX8" s="598"/>
      <c r="KWY8" s="598"/>
      <c r="KWZ8" s="598"/>
      <c r="KXA8" s="598"/>
      <c r="KXB8" s="598"/>
      <c r="KXC8" s="598"/>
      <c r="KXD8" s="598"/>
      <c r="KXE8" s="598"/>
      <c r="KXF8" s="598"/>
      <c r="KXG8" s="598"/>
      <c r="KXH8" s="598"/>
      <c r="KXI8" s="598"/>
      <c r="KXJ8" s="598"/>
      <c r="KXK8" s="598"/>
      <c r="KXL8" s="598"/>
      <c r="KXM8" s="598"/>
      <c r="KXN8" s="598"/>
      <c r="KXO8" s="598"/>
      <c r="KXP8" s="598"/>
      <c r="KXQ8" s="598"/>
      <c r="KXR8" s="598"/>
      <c r="KXS8" s="598"/>
      <c r="KXT8" s="598"/>
      <c r="KXU8" s="598"/>
      <c r="KXV8" s="598"/>
      <c r="KXW8" s="598"/>
      <c r="KXX8" s="598"/>
      <c r="KXY8" s="598"/>
      <c r="KXZ8" s="598"/>
      <c r="KYA8" s="598"/>
      <c r="KYB8" s="598"/>
      <c r="KYC8" s="598"/>
      <c r="KYD8" s="598"/>
      <c r="KYE8" s="598"/>
      <c r="KYF8" s="598"/>
      <c r="KYG8" s="598"/>
      <c r="KYH8" s="598"/>
      <c r="KYI8" s="598"/>
      <c r="KYJ8" s="598"/>
      <c r="KYK8" s="598"/>
      <c r="KYL8" s="598"/>
      <c r="KYM8" s="598"/>
      <c r="KYN8" s="598"/>
      <c r="KYO8" s="598"/>
      <c r="KYP8" s="598"/>
      <c r="KYQ8" s="598"/>
      <c r="KYR8" s="598"/>
      <c r="KYS8" s="598"/>
      <c r="KYT8" s="598"/>
      <c r="KYU8" s="598"/>
      <c r="KYV8" s="598"/>
      <c r="KYW8" s="598"/>
      <c r="KYX8" s="598"/>
      <c r="KYY8" s="598"/>
      <c r="KYZ8" s="598"/>
      <c r="KZA8" s="598"/>
      <c r="KZB8" s="598"/>
      <c r="KZC8" s="598"/>
      <c r="KZD8" s="598"/>
      <c r="KZE8" s="598"/>
      <c r="KZF8" s="598"/>
      <c r="KZG8" s="598"/>
      <c r="KZH8" s="598"/>
      <c r="KZI8" s="598"/>
      <c r="KZJ8" s="598"/>
      <c r="KZK8" s="598"/>
      <c r="KZL8" s="598"/>
      <c r="KZM8" s="598"/>
      <c r="KZN8" s="598"/>
      <c r="KZO8" s="598"/>
      <c r="KZP8" s="598"/>
      <c r="KZQ8" s="598"/>
      <c r="KZR8" s="598"/>
      <c r="KZS8" s="598"/>
      <c r="KZT8" s="598"/>
      <c r="KZU8" s="598"/>
      <c r="KZV8" s="598"/>
      <c r="KZW8" s="598"/>
      <c r="KZX8" s="598"/>
      <c r="KZY8" s="598"/>
      <c r="KZZ8" s="598"/>
      <c r="LAA8" s="598"/>
      <c r="LAB8" s="598"/>
      <c r="LAC8" s="598"/>
      <c r="LAD8" s="598"/>
      <c r="LAE8" s="598"/>
      <c r="LAF8" s="598"/>
      <c r="LAG8" s="598"/>
      <c r="LAH8" s="598"/>
      <c r="LAI8" s="598"/>
      <c r="LAJ8" s="598"/>
      <c r="LAK8" s="598"/>
      <c r="LAL8" s="598"/>
      <c r="LAM8" s="598"/>
      <c r="LAN8" s="598"/>
      <c r="LAO8" s="598"/>
      <c r="LAP8" s="598"/>
      <c r="LAQ8" s="598"/>
      <c r="LAR8" s="598"/>
      <c r="LAS8" s="598"/>
      <c r="LAT8" s="598"/>
      <c r="LAU8" s="598"/>
      <c r="LAV8" s="598"/>
      <c r="LAW8" s="598"/>
      <c r="LAX8" s="598"/>
      <c r="LAY8" s="598"/>
      <c r="LAZ8" s="598"/>
      <c r="LBA8" s="598"/>
      <c r="LBB8" s="598"/>
      <c r="LBC8" s="598"/>
      <c r="LBD8" s="598"/>
      <c r="LBE8" s="598"/>
      <c r="LBF8" s="598"/>
      <c r="LBG8" s="598"/>
      <c r="LBH8" s="598"/>
      <c r="LBI8" s="598"/>
      <c r="LBJ8" s="598"/>
      <c r="LBK8" s="598"/>
      <c r="LBL8" s="598"/>
      <c r="LBM8" s="598"/>
      <c r="LBN8" s="598"/>
      <c r="LBO8" s="598"/>
      <c r="LBP8" s="598"/>
      <c r="LBQ8" s="598"/>
      <c r="LBR8" s="598"/>
      <c r="LBS8" s="598"/>
      <c r="LBT8" s="598"/>
      <c r="LBU8" s="598"/>
      <c r="LBV8" s="598"/>
      <c r="LBW8" s="598"/>
      <c r="LBX8" s="598"/>
      <c r="LBY8" s="598"/>
      <c r="LBZ8" s="598"/>
      <c r="LCA8" s="598"/>
      <c r="LCB8" s="598"/>
      <c r="LCC8" s="598"/>
      <c r="LCD8" s="598"/>
      <c r="LCE8" s="598"/>
      <c r="LCF8" s="598"/>
      <c r="LCG8" s="598"/>
      <c r="LCH8" s="598"/>
      <c r="LCI8" s="598"/>
      <c r="LCJ8" s="598"/>
      <c r="LCK8" s="598"/>
      <c r="LCL8" s="598"/>
      <c r="LCM8" s="598"/>
      <c r="LCN8" s="598"/>
      <c r="LCO8" s="598"/>
      <c r="LCP8" s="598"/>
      <c r="LCQ8" s="598"/>
      <c r="LCR8" s="598"/>
      <c r="LCS8" s="598"/>
      <c r="LCT8" s="598"/>
      <c r="LCU8" s="598"/>
      <c r="LCV8" s="598"/>
      <c r="LCW8" s="598"/>
      <c r="LCX8" s="598"/>
      <c r="LCY8" s="598"/>
      <c r="LCZ8" s="598"/>
      <c r="LDA8" s="598"/>
      <c r="LDB8" s="598"/>
      <c r="LDC8" s="598"/>
      <c r="LDD8" s="598"/>
      <c r="LDE8" s="598"/>
      <c r="LDF8" s="598"/>
      <c r="LDG8" s="598"/>
      <c r="LDH8" s="598"/>
      <c r="LDI8" s="598"/>
      <c r="LDJ8" s="598"/>
      <c r="LDK8" s="598"/>
      <c r="LDL8" s="598"/>
      <c r="LDM8" s="598"/>
      <c r="LDN8" s="598"/>
      <c r="LDO8" s="598"/>
      <c r="LDP8" s="598"/>
      <c r="LDQ8" s="598"/>
      <c r="LDR8" s="598"/>
      <c r="LDS8" s="598"/>
      <c r="LDT8" s="598"/>
      <c r="LDU8" s="598"/>
      <c r="LDV8" s="598"/>
      <c r="LDW8" s="598"/>
      <c r="LDX8" s="598"/>
      <c r="LDY8" s="598"/>
      <c r="LDZ8" s="598"/>
      <c r="LEA8" s="598"/>
      <c r="LEB8" s="598"/>
      <c r="LEC8" s="598"/>
      <c r="LED8" s="598"/>
      <c r="LEE8" s="598"/>
      <c r="LEF8" s="598"/>
      <c r="LEG8" s="598"/>
      <c r="LEH8" s="598"/>
      <c r="LEI8" s="598"/>
      <c r="LEJ8" s="598"/>
      <c r="LEK8" s="598"/>
      <c r="LEL8" s="598"/>
      <c r="LEM8" s="598"/>
      <c r="LEN8" s="598"/>
      <c r="LEO8" s="598"/>
      <c r="LEP8" s="598"/>
      <c r="LEQ8" s="598"/>
      <c r="LER8" s="598"/>
      <c r="LES8" s="598"/>
      <c r="LET8" s="598"/>
      <c r="LEU8" s="598"/>
      <c r="LEV8" s="598"/>
      <c r="LEW8" s="598"/>
      <c r="LEX8" s="598"/>
      <c r="LEY8" s="598"/>
      <c r="LEZ8" s="598"/>
      <c r="LFA8" s="598"/>
      <c r="LFB8" s="598"/>
      <c r="LFC8" s="598"/>
      <c r="LFD8" s="598"/>
      <c r="LFE8" s="598"/>
      <c r="LFF8" s="598"/>
      <c r="LFG8" s="598"/>
      <c r="LFH8" s="598"/>
      <c r="LFI8" s="598"/>
      <c r="LFJ8" s="598"/>
      <c r="LFK8" s="598"/>
      <c r="LFL8" s="598"/>
      <c r="LFM8" s="598"/>
      <c r="LFN8" s="598"/>
      <c r="LFO8" s="598"/>
      <c r="LFP8" s="598"/>
      <c r="LFQ8" s="598"/>
      <c r="LFR8" s="598"/>
      <c r="LFS8" s="598"/>
      <c r="LFT8" s="598"/>
      <c r="LFU8" s="598"/>
      <c r="LFV8" s="598"/>
      <c r="LFW8" s="598"/>
      <c r="LFX8" s="598"/>
      <c r="LFY8" s="598"/>
      <c r="LFZ8" s="598"/>
      <c r="LGA8" s="598"/>
      <c r="LGB8" s="598"/>
      <c r="LGC8" s="598"/>
      <c r="LGD8" s="598"/>
      <c r="LGE8" s="598"/>
      <c r="LGF8" s="598"/>
      <c r="LGG8" s="598"/>
      <c r="LGH8" s="598"/>
      <c r="LGI8" s="598"/>
      <c r="LGJ8" s="598"/>
      <c r="LGK8" s="598"/>
      <c r="LGL8" s="598"/>
      <c r="LGM8" s="598"/>
      <c r="LGN8" s="598"/>
      <c r="LGO8" s="598"/>
      <c r="LGP8" s="598"/>
      <c r="LGQ8" s="598"/>
      <c r="LGR8" s="598"/>
      <c r="LGS8" s="598"/>
      <c r="LGT8" s="598"/>
      <c r="LGU8" s="598"/>
      <c r="LGV8" s="598"/>
      <c r="LGW8" s="598"/>
      <c r="LGX8" s="598"/>
      <c r="LGY8" s="598"/>
      <c r="LGZ8" s="598"/>
      <c r="LHA8" s="598"/>
      <c r="LHB8" s="598"/>
      <c r="LHC8" s="598"/>
      <c r="LHD8" s="598"/>
      <c r="LHE8" s="598"/>
      <c r="LHF8" s="598"/>
      <c r="LHG8" s="598"/>
      <c r="LHH8" s="598"/>
      <c r="LHI8" s="598"/>
      <c r="LHJ8" s="598"/>
      <c r="LHK8" s="598"/>
      <c r="LHL8" s="598"/>
      <c r="LHM8" s="598"/>
      <c r="LHN8" s="598"/>
      <c r="LHO8" s="598"/>
      <c r="LHP8" s="598"/>
      <c r="LHQ8" s="598"/>
      <c r="LHR8" s="598"/>
      <c r="LHS8" s="598"/>
      <c r="LHT8" s="598"/>
      <c r="LHU8" s="598"/>
      <c r="LHV8" s="598"/>
      <c r="LHW8" s="598"/>
      <c r="LHX8" s="598"/>
      <c r="LHY8" s="598"/>
      <c r="LHZ8" s="598"/>
      <c r="LIA8" s="598"/>
      <c r="LIB8" s="598"/>
      <c r="LIC8" s="598"/>
      <c r="LID8" s="598"/>
      <c r="LIE8" s="598"/>
      <c r="LIF8" s="598"/>
      <c r="LIG8" s="598"/>
      <c r="LIH8" s="598"/>
      <c r="LII8" s="598"/>
      <c r="LIJ8" s="598"/>
      <c r="LIK8" s="598"/>
      <c r="LIL8" s="598"/>
      <c r="LIM8" s="598"/>
      <c r="LIN8" s="598"/>
      <c r="LIO8" s="598"/>
      <c r="LIP8" s="598"/>
      <c r="LIQ8" s="598"/>
      <c r="LIR8" s="598"/>
      <c r="LIS8" s="598"/>
      <c r="LIT8" s="598"/>
      <c r="LIU8" s="598"/>
      <c r="LIV8" s="598"/>
      <c r="LIW8" s="598"/>
      <c r="LIX8" s="598"/>
      <c r="LIY8" s="598"/>
      <c r="LIZ8" s="598"/>
      <c r="LJA8" s="598"/>
      <c r="LJB8" s="598"/>
      <c r="LJC8" s="598"/>
      <c r="LJD8" s="598"/>
      <c r="LJE8" s="598"/>
      <c r="LJF8" s="598"/>
      <c r="LJG8" s="598"/>
      <c r="LJH8" s="598"/>
      <c r="LJI8" s="598"/>
      <c r="LJJ8" s="598"/>
      <c r="LJK8" s="598"/>
      <c r="LJL8" s="598"/>
      <c r="LJM8" s="598"/>
      <c r="LJN8" s="598"/>
      <c r="LJO8" s="598"/>
      <c r="LJP8" s="598"/>
      <c r="LJQ8" s="598"/>
      <c r="LJR8" s="598"/>
      <c r="LJS8" s="598"/>
      <c r="LJT8" s="598"/>
      <c r="LJU8" s="598"/>
      <c r="LJV8" s="598"/>
      <c r="LJW8" s="598"/>
      <c r="LJX8" s="598"/>
      <c r="LJY8" s="598"/>
      <c r="LJZ8" s="598"/>
      <c r="LKA8" s="598"/>
      <c r="LKB8" s="598"/>
      <c r="LKC8" s="598"/>
      <c r="LKD8" s="598"/>
      <c r="LKE8" s="598"/>
      <c r="LKF8" s="598"/>
      <c r="LKG8" s="598"/>
      <c r="LKH8" s="598"/>
      <c r="LKI8" s="598"/>
      <c r="LKJ8" s="598"/>
      <c r="LKK8" s="598"/>
      <c r="LKL8" s="598"/>
      <c r="LKM8" s="598"/>
      <c r="LKN8" s="598"/>
      <c r="LKO8" s="598"/>
      <c r="LKP8" s="598"/>
      <c r="LKQ8" s="598"/>
      <c r="LKR8" s="598"/>
      <c r="LKS8" s="598"/>
      <c r="LKT8" s="598"/>
      <c r="LKU8" s="598"/>
      <c r="LKV8" s="598"/>
      <c r="LKW8" s="598"/>
      <c r="LKX8" s="598"/>
      <c r="LKY8" s="598"/>
      <c r="LKZ8" s="598"/>
      <c r="LLA8" s="598"/>
      <c r="LLB8" s="598"/>
      <c r="LLC8" s="598"/>
      <c r="LLD8" s="598"/>
      <c r="LLE8" s="598"/>
      <c r="LLF8" s="598"/>
      <c r="LLG8" s="598"/>
      <c r="LLH8" s="598"/>
      <c r="LLI8" s="598"/>
      <c r="LLJ8" s="598"/>
      <c r="LLK8" s="598"/>
      <c r="LLL8" s="598"/>
      <c r="LLM8" s="598"/>
      <c r="LLN8" s="598"/>
      <c r="LLO8" s="598"/>
      <c r="LLP8" s="598"/>
      <c r="LLQ8" s="598"/>
      <c r="LLR8" s="598"/>
      <c r="LLS8" s="598"/>
      <c r="LLT8" s="598"/>
      <c r="LLU8" s="598"/>
      <c r="LLV8" s="598"/>
      <c r="LLW8" s="598"/>
      <c r="LLX8" s="598"/>
      <c r="LLY8" s="598"/>
      <c r="LLZ8" s="598"/>
      <c r="LMA8" s="598"/>
      <c r="LMB8" s="598"/>
      <c r="LMC8" s="598"/>
      <c r="LMD8" s="598"/>
      <c r="LME8" s="598"/>
      <c r="LMF8" s="598"/>
      <c r="LMG8" s="598"/>
      <c r="LMH8" s="598"/>
      <c r="LMI8" s="598"/>
      <c r="LMJ8" s="598"/>
      <c r="LMK8" s="598"/>
      <c r="LML8" s="598"/>
      <c r="LMM8" s="598"/>
      <c r="LMN8" s="598"/>
      <c r="LMO8" s="598"/>
      <c r="LMP8" s="598"/>
      <c r="LMQ8" s="598"/>
      <c r="LMR8" s="598"/>
      <c r="LMS8" s="598"/>
      <c r="LMT8" s="598"/>
      <c r="LMU8" s="598"/>
      <c r="LMV8" s="598"/>
      <c r="LMW8" s="598"/>
      <c r="LMX8" s="598"/>
      <c r="LMY8" s="598"/>
      <c r="LMZ8" s="598"/>
      <c r="LNA8" s="598"/>
      <c r="LNB8" s="598"/>
      <c r="LNC8" s="598"/>
      <c r="LND8" s="598"/>
      <c r="LNE8" s="598"/>
      <c r="LNF8" s="598"/>
      <c r="LNG8" s="598"/>
      <c r="LNH8" s="598"/>
      <c r="LNI8" s="598"/>
      <c r="LNJ8" s="598"/>
      <c r="LNK8" s="598"/>
      <c r="LNL8" s="598"/>
      <c r="LNM8" s="598"/>
      <c r="LNN8" s="598"/>
      <c r="LNO8" s="598"/>
      <c r="LNP8" s="598"/>
      <c r="LNQ8" s="598"/>
      <c r="LNR8" s="598"/>
      <c r="LNS8" s="598"/>
      <c r="LNT8" s="598"/>
      <c r="LNU8" s="598"/>
      <c r="LNV8" s="598"/>
      <c r="LNW8" s="598"/>
      <c r="LNX8" s="598"/>
      <c r="LNY8" s="598"/>
      <c r="LNZ8" s="598"/>
      <c r="LOA8" s="598"/>
      <c r="LOB8" s="598"/>
      <c r="LOC8" s="598"/>
      <c r="LOD8" s="598"/>
      <c r="LOE8" s="598"/>
      <c r="LOF8" s="598"/>
      <c r="LOG8" s="598"/>
      <c r="LOH8" s="598"/>
      <c r="LOI8" s="598"/>
      <c r="LOJ8" s="598"/>
      <c r="LOK8" s="598"/>
      <c r="LOL8" s="598"/>
      <c r="LOM8" s="598"/>
      <c r="LON8" s="598"/>
      <c r="LOO8" s="598"/>
      <c r="LOP8" s="598"/>
      <c r="LOQ8" s="598"/>
      <c r="LOR8" s="598"/>
      <c r="LOS8" s="598"/>
      <c r="LOT8" s="598"/>
      <c r="LOU8" s="598"/>
      <c r="LOV8" s="598"/>
      <c r="LOW8" s="598"/>
      <c r="LOX8" s="598"/>
      <c r="LOY8" s="598"/>
      <c r="LOZ8" s="598"/>
      <c r="LPA8" s="598"/>
      <c r="LPB8" s="598"/>
      <c r="LPC8" s="598"/>
      <c r="LPD8" s="598"/>
      <c r="LPE8" s="598"/>
      <c r="LPF8" s="598"/>
      <c r="LPG8" s="598"/>
      <c r="LPH8" s="598"/>
      <c r="LPI8" s="598"/>
      <c r="LPJ8" s="598"/>
      <c r="LPK8" s="598"/>
      <c r="LPL8" s="598"/>
      <c r="LPM8" s="598"/>
      <c r="LPN8" s="598"/>
      <c r="LPO8" s="598"/>
      <c r="LPP8" s="598"/>
      <c r="LPQ8" s="598"/>
      <c r="LPR8" s="598"/>
      <c r="LPS8" s="598"/>
      <c r="LPT8" s="598"/>
      <c r="LPU8" s="598"/>
      <c r="LPV8" s="598"/>
      <c r="LPW8" s="598"/>
      <c r="LPX8" s="598"/>
      <c r="LPY8" s="598"/>
      <c r="LPZ8" s="598"/>
      <c r="LQA8" s="598"/>
      <c r="LQB8" s="598"/>
      <c r="LQC8" s="598"/>
      <c r="LQD8" s="598"/>
      <c r="LQE8" s="598"/>
      <c r="LQF8" s="598"/>
      <c r="LQG8" s="598"/>
      <c r="LQH8" s="598"/>
      <c r="LQI8" s="598"/>
      <c r="LQJ8" s="598"/>
      <c r="LQK8" s="598"/>
      <c r="LQL8" s="598"/>
      <c r="LQM8" s="598"/>
      <c r="LQN8" s="598"/>
      <c r="LQO8" s="598"/>
      <c r="LQP8" s="598"/>
      <c r="LQQ8" s="598"/>
      <c r="LQR8" s="598"/>
      <c r="LQS8" s="598"/>
      <c r="LQT8" s="598"/>
      <c r="LQU8" s="598"/>
      <c r="LQV8" s="598"/>
      <c r="LQW8" s="598"/>
      <c r="LQX8" s="598"/>
      <c r="LQY8" s="598"/>
      <c r="LQZ8" s="598"/>
      <c r="LRA8" s="598"/>
      <c r="LRB8" s="598"/>
      <c r="LRC8" s="598"/>
      <c r="LRD8" s="598"/>
      <c r="LRE8" s="598"/>
      <c r="LRF8" s="598"/>
      <c r="LRG8" s="598"/>
      <c r="LRH8" s="598"/>
      <c r="LRI8" s="598"/>
      <c r="LRJ8" s="598"/>
      <c r="LRK8" s="598"/>
      <c r="LRL8" s="598"/>
      <c r="LRM8" s="598"/>
      <c r="LRN8" s="598"/>
      <c r="LRO8" s="598"/>
      <c r="LRP8" s="598"/>
      <c r="LRQ8" s="598"/>
      <c r="LRR8" s="598"/>
      <c r="LRS8" s="598"/>
      <c r="LRT8" s="598"/>
      <c r="LRU8" s="598"/>
      <c r="LRV8" s="598"/>
      <c r="LRW8" s="598"/>
      <c r="LRX8" s="598"/>
      <c r="LRY8" s="598"/>
      <c r="LRZ8" s="598"/>
      <c r="LSA8" s="598"/>
      <c r="LSB8" s="598"/>
      <c r="LSC8" s="598"/>
      <c r="LSD8" s="598"/>
      <c r="LSE8" s="598"/>
      <c r="LSF8" s="598"/>
      <c r="LSG8" s="598"/>
      <c r="LSH8" s="598"/>
      <c r="LSI8" s="598"/>
      <c r="LSJ8" s="598"/>
      <c r="LSK8" s="598"/>
      <c r="LSL8" s="598"/>
      <c r="LSM8" s="598"/>
      <c r="LSN8" s="598"/>
      <c r="LSO8" s="598"/>
      <c r="LSP8" s="598"/>
      <c r="LSQ8" s="598"/>
      <c r="LSR8" s="598"/>
      <c r="LSS8" s="598"/>
      <c r="LST8" s="598"/>
      <c r="LSU8" s="598"/>
      <c r="LSV8" s="598"/>
      <c r="LSW8" s="598"/>
      <c r="LSX8" s="598"/>
      <c r="LSY8" s="598"/>
      <c r="LSZ8" s="598"/>
      <c r="LTA8" s="598"/>
      <c r="LTB8" s="598"/>
      <c r="LTC8" s="598"/>
      <c r="LTD8" s="598"/>
      <c r="LTE8" s="598"/>
      <c r="LTF8" s="598"/>
      <c r="LTG8" s="598"/>
      <c r="LTH8" s="598"/>
      <c r="LTI8" s="598"/>
      <c r="LTJ8" s="598"/>
      <c r="LTK8" s="598"/>
      <c r="LTL8" s="598"/>
      <c r="LTM8" s="598"/>
      <c r="LTN8" s="598"/>
      <c r="LTO8" s="598"/>
      <c r="LTP8" s="598"/>
      <c r="LTQ8" s="598"/>
      <c r="LTR8" s="598"/>
      <c r="LTS8" s="598"/>
      <c r="LTT8" s="598"/>
      <c r="LTU8" s="598"/>
      <c r="LTV8" s="598"/>
      <c r="LTW8" s="598"/>
      <c r="LTX8" s="598"/>
      <c r="LTY8" s="598"/>
      <c r="LTZ8" s="598"/>
      <c r="LUA8" s="598"/>
      <c r="LUB8" s="598"/>
      <c r="LUC8" s="598"/>
      <c r="LUD8" s="598"/>
      <c r="LUE8" s="598"/>
      <c r="LUF8" s="598"/>
      <c r="LUG8" s="598"/>
      <c r="LUH8" s="598"/>
      <c r="LUI8" s="598"/>
      <c r="LUJ8" s="598"/>
      <c r="LUK8" s="598"/>
      <c r="LUL8" s="598"/>
      <c r="LUM8" s="598"/>
      <c r="LUN8" s="598"/>
      <c r="LUO8" s="598"/>
      <c r="LUP8" s="598"/>
      <c r="LUQ8" s="598"/>
      <c r="LUR8" s="598"/>
      <c r="LUS8" s="598"/>
      <c r="LUT8" s="598"/>
      <c r="LUU8" s="598"/>
      <c r="LUV8" s="598"/>
      <c r="LUW8" s="598"/>
      <c r="LUX8" s="598"/>
      <c r="LUY8" s="598"/>
      <c r="LUZ8" s="598"/>
      <c r="LVA8" s="598"/>
      <c r="LVB8" s="598"/>
      <c r="LVC8" s="598"/>
      <c r="LVD8" s="598"/>
      <c r="LVE8" s="598"/>
      <c r="LVF8" s="598"/>
      <c r="LVG8" s="598"/>
      <c r="LVH8" s="598"/>
      <c r="LVI8" s="598"/>
      <c r="LVJ8" s="598"/>
      <c r="LVK8" s="598"/>
      <c r="LVL8" s="598"/>
      <c r="LVM8" s="598"/>
      <c r="LVN8" s="598"/>
      <c r="LVO8" s="598"/>
      <c r="LVP8" s="598"/>
      <c r="LVQ8" s="598"/>
      <c r="LVR8" s="598"/>
      <c r="LVS8" s="598"/>
      <c r="LVT8" s="598"/>
      <c r="LVU8" s="598"/>
      <c r="LVV8" s="598"/>
      <c r="LVW8" s="598"/>
      <c r="LVX8" s="598"/>
      <c r="LVY8" s="598"/>
      <c r="LVZ8" s="598"/>
      <c r="LWA8" s="598"/>
      <c r="LWB8" s="598"/>
      <c r="LWC8" s="598"/>
      <c r="LWD8" s="598"/>
      <c r="LWE8" s="598"/>
      <c r="LWF8" s="598"/>
      <c r="LWG8" s="598"/>
      <c r="LWH8" s="598"/>
      <c r="LWI8" s="598"/>
      <c r="LWJ8" s="598"/>
      <c r="LWK8" s="598"/>
      <c r="LWL8" s="598"/>
      <c r="LWM8" s="598"/>
      <c r="LWN8" s="598"/>
      <c r="LWO8" s="598"/>
      <c r="LWP8" s="598"/>
      <c r="LWQ8" s="598"/>
      <c r="LWR8" s="598"/>
      <c r="LWS8" s="598"/>
      <c r="LWT8" s="598"/>
      <c r="LWU8" s="598"/>
      <c r="LWV8" s="598"/>
      <c r="LWW8" s="598"/>
      <c r="LWX8" s="598"/>
      <c r="LWY8" s="598"/>
      <c r="LWZ8" s="598"/>
      <c r="LXA8" s="598"/>
      <c r="LXB8" s="598"/>
      <c r="LXC8" s="598"/>
      <c r="LXD8" s="598"/>
      <c r="LXE8" s="598"/>
      <c r="LXF8" s="598"/>
      <c r="LXG8" s="598"/>
      <c r="LXH8" s="598"/>
      <c r="LXI8" s="598"/>
      <c r="LXJ8" s="598"/>
      <c r="LXK8" s="598"/>
      <c r="LXL8" s="598"/>
      <c r="LXM8" s="598"/>
      <c r="LXN8" s="598"/>
      <c r="LXO8" s="598"/>
      <c r="LXP8" s="598"/>
      <c r="LXQ8" s="598"/>
      <c r="LXR8" s="598"/>
      <c r="LXS8" s="598"/>
      <c r="LXT8" s="598"/>
      <c r="LXU8" s="598"/>
      <c r="LXV8" s="598"/>
      <c r="LXW8" s="598"/>
      <c r="LXX8" s="598"/>
      <c r="LXY8" s="598"/>
      <c r="LXZ8" s="598"/>
      <c r="LYA8" s="598"/>
      <c r="LYB8" s="598"/>
      <c r="LYC8" s="598"/>
      <c r="LYD8" s="598"/>
      <c r="LYE8" s="598"/>
      <c r="LYF8" s="598"/>
      <c r="LYG8" s="598"/>
      <c r="LYH8" s="598"/>
      <c r="LYI8" s="598"/>
      <c r="LYJ8" s="598"/>
      <c r="LYK8" s="598"/>
      <c r="LYL8" s="598"/>
      <c r="LYM8" s="598"/>
      <c r="LYN8" s="598"/>
      <c r="LYO8" s="598"/>
      <c r="LYP8" s="598"/>
      <c r="LYQ8" s="598"/>
      <c r="LYR8" s="598"/>
      <c r="LYS8" s="598"/>
      <c r="LYT8" s="598"/>
      <c r="LYU8" s="598"/>
      <c r="LYV8" s="598"/>
      <c r="LYW8" s="598"/>
      <c r="LYX8" s="598"/>
      <c r="LYY8" s="598"/>
      <c r="LYZ8" s="598"/>
      <c r="LZA8" s="598"/>
      <c r="LZB8" s="598"/>
      <c r="LZC8" s="598"/>
      <c r="LZD8" s="598"/>
      <c r="LZE8" s="598"/>
      <c r="LZF8" s="598"/>
      <c r="LZG8" s="598"/>
      <c r="LZH8" s="598"/>
      <c r="LZI8" s="598"/>
      <c r="LZJ8" s="598"/>
      <c r="LZK8" s="598"/>
      <c r="LZL8" s="598"/>
      <c r="LZM8" s="598"/>
      <c r="LZN8" s="598"/>
      <c r="LZO8" s="598"/>
      <c r="LZP8" s="598"/>
      <c r="LZQ8" s="598"/>
      <c r="LZR8" s="598"/>
      <c r="LZS8" s="598"/>
      <c r="LZT8" s="598"/>
      <c r="LZU8" s="598"/>
      <c r="LZV8" s="598"/>
      <c r="LZW8" s="598"/>
      <c r="LZX8" s="598"/>
      <c r="LZY8" s="598"/>
      <c r="LZZ8" s="598"/>
      <c r="MAA8" s="598"/>
      <c r="MAB8" s="598"/>
      <c r="MAC8" s="598"/>
      <c r="MAD8" s="598"/>
      <c r="MAE8" s="598"/>
      <c r="MAF8" s="598"/>
      <c r="MAG8" s="598"/>
      <c r="MAH8" s="598"/>
      <c r="MAI8" s="598"/>
      <c r="MAJ8" s="598"/>
      <c r="MAK8" s="598"/>
      <c r="MAL8" s="598"/>
      <c r="MAM8" s="598"/>
      <c r="MAN8" s="598"/>
      <c r="MAO8" s="598"/>
      <c r="MAP8" s="598"/>
      <c r="MAQ8" s="598"/>
      <c r="MAR8" s="598"/>
      <c r="MAS8" s="598"/>
      <c r="MAT8" s="598"/>
      <c r="MAU8" s="598"/>
      <c r="MAV8" s="598"/>
      <c r="MAW8" s="598"/>
      <c r="MAX8" s="598"/>
      <c r="MAY8" s="598"/>
      <c r="MAZ8" s="598"/>
      <c r="MBA8" s="598"/>
      <c r="MBB8" s="598"/>
      <c r="MBC8" s="598"/>
      <c r="MBD8" s="598"/>
      <c r="MBE8" s="598"/>
      <c r="MBF8" s="598"/>
      <c r="MBG8" s="598"/>
      <c r="MBH8" s="598"/>
      <c r="MBI8" s="598"/>
      <c r="MBJ8" s="598"/>
      <c r="MBK8" s="598"/>
      <c r="MBL8" s="598"/>
      <c r="MBM8" s="598"/>
      <c r="MBN8" s="598"/>
      <c r="MBO8" s="598"/>
      <c r="MBP8" s="598"/>
      <c r="MBQ8" s="598"/>
      <c r="MBR8" s="598"/>
      <c r="MBS8" s="598"/>
      <c r="MBT8" s="598"/>
      <c r="MBU8" s="598"/>
      <c r="MBV8" s="598"/>
      <c r="MBW8" s="598"/>
      <c r="MBX8" s="598"/>
      <c r="MBY8" s="598"/>
      <c r="MBZ8" s="598"/>
      <c r="MCA8" s="598"/>
      <c r="MCB8" s="598"/>
      <c r="MCC8" s="598"/>
      <c r="MCD8" s="598"/>
      <c r="MCE8" s="598"/>
      <c r="MCF8" s="598"/>
      <c r="MCG8" s="598"/>
      <c r="MCH8" s="598"/>
      <c r="MCI8" s="598"/>
      <c r="MCJ8" s="598"/>
      <c r="MCK8" s="598"/>
      <c r="MCL8" s="598"/>
      <c r="MCM8" s="598"/>
      <c r="MCN8" s="598"/>
      <c r="MCO8" s="598"/>
      <c r="MCP8" s="598"/>
      <c r="MCQ8" s="598"/>
      <c r="MCR8" s="598"/>
      <c r="MCS8" s="598"/>
      <c r="MCT8" s="598"/>
      <c r="MCU8" s="598"/>
      <c r="MCV8" s="598"/>
      <c r="MCW8" s="598"/>
      <c r="MCX8" s="598"/>
      <c r="MCY8" s="598"/>
      <c r="MCZ8" s="598"/>
      <c r="MDA8" s="598"/>
      <c r="MDB8" s="598"/>
      <c r="MDC8" s="598"/>
      <c r="MDD8" s="598"/>
      <c r="MDE8" s="598"/>
      <c r="MDF8" s="598"/>
      <c r="MDG8" s="598"/>
      <c r="MDH8" s="598"/>
      <c r="MDI8" s="598"/>
      <c r="MDJ8" s="598"/>
      <c r="MDK8" s="598"/>
      <c r="MDL8" s="598"/>
      <c r="MDM8" s="598"/>
      <c r="MDN8" s="598"/>
      <c r="MDO8" s="598"/>
      <c r="MDP8" s="598"/>
      <c r="MDQ8" s="598"/>
      <c r="MDR8" s="598"/>
      <c r="MDS8" s="598"/>
      <c r="MDT8" s="598"/>
      <c r="MDU8" s="598"/>
      <c r="MDV8" s="598"/>
      <c r="MDW8" s="598"/>
      <c r="MDX8" s="598"/>
      <c r="MDY8" s="598"/>
      <c r="MDZ8" s="598"/>
      <c r="MEA8" s="598"/>
      <c r="MEB8" s="598"/>
      <c r="MEC8" s="598"/>
      <c r="MED8" s="598"/>
      <c r="MEE8" s="598"/>
      <c r="MEF8" s="598"/>
      <c r="MEG8" s="598"/>
      <c r="MEH8" s="598"/>
      <c r="MEI8" s="598"/>
      <c r="MEJ8" s="598"/>
      <c r="MEK8" s="598"/>
      <c r="MEL8" s="598"/>
      <c r="MEM8" s="598"/>
      <c r="MEN8" s="598"/>
      <c r="MEO8" s="598"/>
      <c r="MEP8" s="598"/>
      <c r="MEQ8" s="598"/>
      <c r="MER8" s="598"/>
      <c r="MES8" s="598"/>
      <c r="MET8" s="598"/>
      <c r="MEU8" s="598"/>
      <c r="MEV8" s="598"/>
      <c r="MEW8" s="598"/>
      <c r="MEX8" s="598"/>
      <c r="MEY8" s="598"/>
      <c r="MEZ8" s="598"/>
      <c r="MFA8" s="598"/>
      <c r="MFB8" s="598"/>
      <c r="MFC8" s="598"/>
      <c r="MFD8" s="598"/>
      <c r="MFE8" s="598"/>
      <c r="MFF8" s="598"/>
      <c r="MFG8" s="598"/>
      <c r="MFH8" s="598"/>
      <c r="MFI8" s="598"/>
      <c r="MFJ8" s="598"/>
      <c r="MFK8" s="598"/>
      <c r="MFL8" s="598"/>
      <c r="MFM8" s="598"/>
      <c r="MFN8" s="598"/>
      <c r="MFO8" s="598"/>
      <c r="MFP8" s="598"/>
      <c r="MFQ8" s="598"/>
      <c r="MFR8" s="598"/>
      <c r="MFS8" s="598"/>
      <c r="MFT8" s="598"/>
      <c r="MFU8" s="598"/>
      <c r="MFV8" s="598"/>
      <c r="MFW8" s="598"/>
      <c r="MFX8" s="598"/>
      <c r="MFY8" s="598"/>
      <c r="MFZ8" s="598"/>
      <c r="MGA8" s="598"/>
      <c r="MGB8" s="598"/>
      <c r="MGC8" s="598"/>
      <c r="MGD8" s="598"/>
      <c r="MGE8" s="598"/>
      <c r="MGF8" s="598"/>
      <c r="MGG8" s="598"/>
      <c r="MGH8" s="598"/>
      <c r="MGI8" s="598"/>
      <c r="MGJ8" s="598"/>
      <c r="MGK8" s="598"/>
      <c r="MGL8" s="598"/>
      <c r="MGM8" s="598"/>
      <c r="MGN8" s="598"/>
      <c r="MGO8" s="598"/>
      <c r="MGP8" s="598"/>
      <c r="MGQ8" s="598"/>
      <c r="MGR8" s="598"/>
      <c r="MGS8" s="598"/>
      <c r="MGT8" s="598"/>
      <c r="MGU8" s="598"/>
      <c r="MGV8" s="598"/>
      <c r="MGW8" s="598"/>
      <c r="MGX8" s="598"/>
      <c r="MGY8" s="598"/>
      <c r="MGZ8" s="598"/>
      <c r="MHA8" s="598"/>
      <c r="MHB8" s="598"/>
      <c r="MHC8" s="598"/>
      <c r="MHD8" s="598"/>
      <c r="MHE8" s="598"/>
      <c r="MHF8" s="598"/>
      <c r="MHG8" s="598"/>
      <c r="MHH8" s="598"/>
      <c r="MHI8" s="598"/>
      <c r="MHJ8" s="598"/>
      <c r="MHK8" s="598"/>
      <c r="MHL8" s="598"/>
      <c r="MHM8" s="598"/>
      <c r="MHN8" s="598"/>
      <c r="MHO8" s="598"/>
      <c r="MHP8" s="598"/>
      <c r="MHQ8" s="598"/>
      <c r="MHR8" s="598"/>
      <c r="MHS8" s="598"/>
      <c r="MHT8" s="598"/>
      <c r="MHU8" s="598"/>
      <c r="MHV8" s="598"/>
      <c r="MHW8" s="598"/>
      <c r="MHX8" s="598"/>
      <c r="MHY8" s="598"/>
      <c r="MHZ8" s="598"/>
      <c r="MIA8" s="598"/>
      <c r="MIB8" s="598"/>
      <c r="MIC8" s="598"/>
      <c r="MID8" s="598"/>
      <c r="MIE8" s="598"/>
      <c r="MIF8" s="598"/>
      <c r="MIG8" s="598"/>
      <c r="MIH8" s="598"/>
      <c r="MII8" s="598"/>
      <c r="MIJ8" s="598"/>
      <c r="MIK8" s="598"/>
      <c r="MIL8" s="598"/>
      <c r="MIM8" s="598"/>
      <c r="MIN8" s="598"/>
      <c r="MIO8" s="598"/>
      <c r="MIP8" s="598"/>
      <c r="MIQ8" s="598"/>
      <c r="MIR8" s="598"/>
      <c r="MIS8" s="598"/>
      <c r="MIT8" s="598"/>
      <c r="MIU8" s="598"/>
      <c r="MIV8" s="598"/>
      <c r="MIW8" s="598"/>
      <c r="MIX8" s="598"/>
      <c r="MIY8" s="598"/>
      <c r="MIZ8" s="598"/>
      <c r="MJA8" s="598"/>
      <c r="MJB8" s="598"/>
      <c r="MJC8" s="598"/>
      <c r="MJD8" s="598"/>
      <c r="MJE8" s="598"/>
      <c r="MJF8" s="598"/>
      <c r="MJG8" s="598"/>
      <c r="MJH8" s="598"/>
      <c r="MJI8" s="598"/>
      <c r="MJJ8" s="598"/>
      <c r="MJK8" s="598"/>
      <c r="MJL8" s="598"/>
      <c r="MJM8" s="598"/>
      <c r="MJN8" s="598"/>
      <c r="MJO8" s="598"/>
      <c r="MJP8" s="598"/>
      <c r="MJQ8" s="598"/>
      <c r="MJR8" s="598"/>
      <c r="MJS8" s="598"/>
      <c r="MJT8" s="598"/>
      <c r="MJU8" s="598"/>
      <c r="MJV8" s="598"/>
      <c r="MJW8" s="598"/>
      <c r="MJX8" s="598"/>
      <c r="MJY8" s="598"/>
      <c r="MJZ8" s="598"/>
      <c r="MKA8" s="598"/>
      <c r="MKB8" s="598"/>
      <c r="MKC8" s="598"/>
      <c r="MKD8" s="598"/>
      <c r="MKE8" s="598"/>
      <c r="MKF8" s="598"/>
      <c r="MKG8" s="598"/>
      <c r="MKH8" s="598"/>
      <c r="MKI8" s="598"/>
      <c r="MKJ8" s="598"/>
      <c r="MKK8" s="598"/>
      <c r="MKL8" s="598"/>
      <c r="MKM8" s="598"/>
      <c r="MKN8" s="598"/>
      <c r="MKO8" s="598"/>
      <c r="MKP8" s="598"/>
      <c r="MKQ8" s="598"/>
      <c r="MKR8" s="598"/>
      <c r="MKS8" s="598"/>
      <c r="MKT8" s="598"/>
      <c r="MKU8" s="598"/>
      <c r="MKV8" s="598"/>
      <c r="MKW8" s="598"/>
      <c r="MKX8" s="598"/>
      <c r="MKY8" s="598"/>
      <c r="MKZ8" s="598"/>
      <c r="MLA8" s="598"/>
      <c r="MLB8" s="598"/>
      <c r="MLC8" s="598"/>
      <c r="MLD8" s="598"/>
      <c r="MLE8" s="598"/>
      <c r="MLF8" s="598"/>
      <c r="MLG8" s="598"/>
      <c r="MLH8" s="598"/>
      <c r="MLI8" s="598"/>
      <c r="MLJ8" s="598"/>
      <c r="MLK8" s="598"/>
      <c r="MLL8" s="598"/>
      <c r="MLM8" s="598"/>
      <c r="MLN8" s="598"/>
      <c r="MLO8" s="598"/>
      <c r="MLP8" s="598"/>
      <c r="MLQ8" s="598"/>
      <c r="MLR8" s="598"/>
      <c r="MLS8" s="598"/>
      <c r="MLT8" s="598"/>
      <c r="MLU8" s="598"/>
      <c r="MLV8" s="598"/>
      <c r="MLW8" s="598"/>
      <c r="MLX8" s="598"/>
      <c r="MLY8" s="598"/>
      <c r="MLZ8" s="598"/>
      <c r="MMA8" s="598"/>
      <c r="MMB8" s="598"/>
      <c r="MMC8" s="598"/>
      <c r="MMD8" s="598"/>
      <c r="MME8" s="598"/>
      <c r="MMF8" s="598"/>
      <c r="MMG8" s="598"/>
      <c r="MMH8" s="598"/>
      <c r="MMI8" s="598"/>
      <c r="MMJ8" s="598"/>
      <c r="MMK8" s="598"/>
      <c r="MML8" s="598"/>
      <c r="MMM8" s="598"/>
      <c r="MMN8" s="598"/>
      <c r="MMO8" s="598"/>
      <c r="MMP8" s="598"/>
      <c r="MMQ8" s="598"/>
      <c r="MMR8" s="598"/>
      <c r="MMS8" s="598"/>
      <c r="MMT8" s="598"/>
      <c r="MMU8" s="598"/>
      <c r="MMV8" s="598"/>
      <c r="MMW8" s="598"/>
      <c r="MMX8" s="598"/>
      <c r="MMY8" s="598"/>
      <c r="MMZ8" s="598"/>
      <c r="MNA8" s="598"/>
      <c r="MNB8" s="598"/>
      <c r="MNC8" s="598"/>
      <c r="MND8" s="598"/>
      <c r="MNE8" s="598"/>
      <c r="MNF8" s="598"/>
      <c r="MNG8" s="598"/>
      <c r="MNH8" s="598"/>
      <c r="MNI8" s="598"/>
      <c r="MNJ8" s="598"/>
      <c r="MNK8" s="598"/>
      <c r="MNL8" s="598"/>
      <c r="MNM8" s="598"/>
      <c r="MNN8" s="598"/>
      <c r="MNO8" s="598"/>
      <c r="MNP8" s="598"/>
      <c r="MNQ8" s="598"/>
      <c r="MNR8" s="598"/>
      <c r="MNS8" s="598"/>
      <c r="MNT8" s="598"/>
      <c r="MNU8" s="598"/>
      <c r="MNV8" s="598"/>
      <c r="MNW8" s="598"/>
      <c r="MNX8" s="598"/>
      <c r="MNY8" s="598"/>
      <c r="MNZ8" s="598"/>
      <c r="MOA8" s="598"/>
      <c r="MOB8" s="598"/>
      <c r="MOC8" s="598"/>
      <c r="MOD8" s="598"/>
      <c r="MOE8" s="598"/>
      <c r="MOF8" s="598"/>
      <c r="MOG8" s="598"/>
      <c r="MOH8" s="598"/>
      <c r="MOI8" s="598"/>
      <c r="MOJ8" s="598"/>
      <c r="MOK8" s="598"/>
      <c r="MOL8" s="598"/>
      <c r="MOM8" s="598"/>
      <c r="MON8" s="598"/>
      <c r="MOO8" s="598"/>
      <c r="MOP8" s="598"/>
      <c r="MOQ8" s="598"/>
      <c r="MOR8" s="598"/>
      <c r="MOS8" s="598"/>
      <c r="MOT8" s="598"/>
      <c r="MOU8" s="598"/>
      <c r="MOV8" s="598"/>
      <c r="MOW8" s="598"/>
      <c r="MOX8" s="598"/>
      <c r="MOY8" s="598"/>
      <c r="MOZ8" s="598"/>
      <c r="MPA8" s="598"/>
      <c r="MPB8" s="598"/>
      <c r="MPC8" s="598"/>
      <c r="MPD8" s="598"/>
      <c r="MPE8" s="598"/>
      <c r="MPF8" s="598"/>
      <c r="MPG8" s="598"/>
      <c r="MPH8" s="598"/>
      <c r="MPI8" s="598"/>
      <c r="MPJ8" s="598"/>
      <c r="MPK8" s="598"/>
      <c r="MPL8" s="598"/>
      <c r="MPM8" s="598"/>
      <c r="MPN8" s="598"/>
      <c r="MPO8" s="598"/>
      <c r="MPP8" s="598"/>
      <c r="MPQ8" s="598"/>
      <c r="MPR8" s="598"/>
      <c r="MPS8" s="598"/>
      <c r="MPT8" s="598"/>
      <c r="MPU8" s="598"/>
      <c r="MPV8" s="598"/>
      <c r="MPW8" s="598"/>
      <c r="MPX8" s="598"/>
      <c r="MPY8" s="598"/>
      <c r="MPZ8" s="598"/>
      <c r="MQA8" s="598"/>
      <c r="MQB8" s="598"/>
      <c r="MQC8" s="598"/>
      <c r="MQD8" s="598"/>
      <c r="MQE8" s="598"/>
      <c r="MQF8" s="598"/>
      <c r="MQG8" s="598"/>
      <c r="MQH8" s="598"/>
      <c r="MQI8" s="598"/>
      <c r="MQJ8" s="598"/>
      <c r="MQK8" s="598"/>
      <c r="MQL8" s="598"/>
      <c r="MQM8" s="598"/>
      <c r="MQN8" s="598"/>
      <c r="MQO8" s="598"/>
      <c r="MQP8" s="598"/>
      <c r="MQQ8" s="598"/>
      <c r="MQR8" s="598"/>
      <c r="MQS8" s="598"/>
      <c r="MQT8" s="598"/>
      <c r="MQU8" s="598"/>
      <c r="MQV8" s="598"/>
      <c r="MQW8" s="598"/>
      <c r="MQX8" s="598"/>
      <c r="MQY8" s="598"/>
      <c r="MQZ8" s="598"/>
      <c r="MRA8" s="598"/>
      <c r="MRB8" s="598"/>
      <c r="MRC8" s="598"/>
      <c r="MRD8" s="598"/>
      <c r="MRE8" s="598"/>
      <c r="MRF8" s="598"/>
      <c r="MRG8" s="598"/>
      <c r="MRH8" s="598"/>
      <c r="MRI8" s="598"/>
      <c r="MRJ8" s="598"/>
      <c r="MRK8" s="598"/>
      <c r="MRL8" s="598"/>
      <c r="MRM8" s="598"/>
      <c r="MRN8" s="598"/>
      <c r="MRO8" s="598"/>
      <c r="MRP8" s="598"/>
      <c r="MRQ8" s="598"/>
      <c r="MRR8" s="598"/>
      <c r="MRS8" s="598"/>
      <c r="MRT8" s="598"/>
      <c r="MRU8" s="598"/>
      <c r="MRV8" s="598"/>
      <c r="MRW8" s="598"/>
      <c r="MRX8" s="598"/>
      <c r="MRY8" s="598"/>
      <c r="MRZ8" s="598"/>
      <c r="MSA8" s="598"/>
      <c r="MSB8" s="598"/>
      <c r="MSC8" s="598"/>
      <c r="MSD8" s="598"/>
      <c r="MSE8" s="598"/>
      <c r="MSF8" s="598"/>
      <c r="MSG8" s="598"/>
      <c r="MSH8" s="598"/>
      <c r="MSI8" s="598"/>
      <c r="MSJ8" s="598"/>
      <c r="MSK8" s="598"/>
      <c r="MSL8" s="598"/>
      <c r="MSM8" s="598"/>
      <c r="MSN8" s="598"/>
      <c r="MSO8" s="598"/>
      <c r="MSP8" s="598"/>
      <c r="MSQ8" s="598"/>
      <c r="MSR8" s="598"/>
      <c r="MSS8" s="598"/>
      <c r="MST8" s="598"/>
      <c r="MSU8" s="598"/>
      <c r="MSV8" s="598"/>
      <c r="MSW8" s="598"/>
      <c r="MSX8" s="598"/>
      <c r="MSY8" s="598"/>
      <c r="MSZ8" s="598"/>
      <c r="MTA8" s="598"/>
      <c r="MTB8" s="598"/>
      <c r="MTC8" s="598"/>
      <c r="MTD8" s="598"/>
      <c r="MTE8" s="598"/>
      <c r="MTF8" s="598"/>
      <c r="MTG8" s="598"/>
      <c r="MTH8" s="598"/>
      <c r="MTI8" s="598"/>
      <c r="MTJ8" s="598"/>
      <c r="MTK8" s="598"/>
      <c r="MTL8" s="598"/>
      <c r="MTM8" s="598"/>
      <c r="MTN8" s="598"/>
      <c r="MTO8" s="598"/>
      <c r="MTP8" s="598"/>
      <c r="MTQ8" s="598"/>
      <c r="MTR8" s="598"/>
      <c r="MTS8" s="598"/>
      <c r="MTT8" s="598"/>
      <c r="MTU8" s="598"/>
      <c r="MTV8" s="598"/>
      <c r="MTW8" s="598"/>
      <c r="MTX8" s="598"/>
      <c r="MTY8" s="598"/>
      <c r="MTZ8" s="598"/>
      <c r="MUA8" s="598"/>
      <c r="MUB8" s="598"/>
      <c r="MUC8" s="598"/>
      <c r="MUD8" s="598"/>
      <c r="MUE8" s="598"/>
      <c r="MUF8" s="598"/>
      <c r="MUG8" s="598"/>
      <c r="MUH8" s="598"/>
      <c r="MUI8" s="598"/>
      <c r="MUJ8" s="598"/>
      <c r="MUK8" s="598"/>
      <c r="MUL8" s="598"/>
      <c r="MUM8" s="598"/>
      <c r="MUN8" s="598"/>
      <c r="MUO8" s="598"/>
      <c r="MUP8" s="598"/>
      <c r="MUQ8" s="598"/>
      <c r="MUR8" s="598"/>
      <c r="MUS8" s="598"/>
      <c r="MUT8" s="598"/>
      <c r="MUU8" s="598"/>
      <c r="MUV8" s="598"/>
      <c r="MUW8" s="598"/>
      <c r="MUX8" s="598"/>
      <c r="MUY8" s="598"/>
      <c r="MUZ8" s="598"/>
      <c r="MVA8" s="598"/>
      <c r="MVB8" s="598"/>
      <c r="MVC8" s="598"/>
      <c r="MVD8" s="598"/>
      <c r="MVE8" s="598"/>
      <c r="MVF8" s="598"/>
      <c r="MVG8" s="598"/>
      <c r="MVH8" s="598"/>
      <c r="MVI8" s="598"/>
      <c r="MVJ8" s="598"/>
      <c r="MVK8" s="598"/>
      <c r="MVL8" s="598"/>
      <c r="MVM8" s="598"/>
      <c r="MVN8" s="598"/>
      <c r="MVO8" s="598"/>
      <c r="MVP8" s="598"/>
      <c r="MVQ8" s="598"/>
      <c r="MVR8" s="598"/>
      <c r="MVS8" s="598"/>
      <c r="MVT8" s="598"/>
      <c r="MVU8" s="598"/>
      <c r="MVV8" s="598"/>
      <c r="MVW8" s="598"/>
      <c r="MVX8" s="598"/>
      <c r="MVY8" s="598"/>
      <c r="MVZ8" s="598"/>
      <c r="MWA8" s="598"/>
      <c r="MWB8" s="598"/>
      <c r="MWC8" s="598"/>
      <c r="MWD8" s="598"/>
      <c r="MWE8" s="598"/>
      <c r="MWF8" s="598"/>
      <c r="MWG8" s="598"/>
      <c r="MWH8" s="598"/>
      <c r="MWI8" s="598"/>
      <c r="MWJ8" s="598"/>
      <c r="MWK8" s="598"/>
      <c r="MWL8" s="598"/>
      <c r="MWM8" s="598"/>
      <c r="MWN8" s="598"/>
      <c r="MWO8" s="598"/>
      <c r="MWP8" s="598"/>
      <c r="MWQ8" s="598"/>
      <c r="MWR8" s="598"/>
      <c r="MWS8" s="598"/>
      <c r="MWT8" s="598"/>
      <c r="MWU8" s="598"/>
      <c r="MWV8" s="598"/>
      <c r="MWW8" s="598"/>
      <c r="MWX8" s="598"/>
      <c r="MWY8" s="598"/>
      <c r="MWZ8" s="598"/>
      <c r="MXA8" s="598"/>
      <c r="MXB8" s="598"/>
      <c r="MXC8" s="598"/>
      <c r="MXD8" s="598"/>
      <c r="MXE8" s="598"/>
      <c r="MXF8" s="598"/>
      <c r="MXG8" s="598"/>
      <c r="MXH8" s="598"/>
      <c r="MXI8" s="598"/>
      <c r="MXJ8" s="598"/>
      <c r="MXK8" s="598"/>
      <c r="MXL8" s="598"/>
      <c r="MXM8" s="598"/>
      <c r="MXN8" s="598"/>
      <c r="MXO8" s="598"/>
      <c r="MXP8" s="598"/>
      <c r="MXQ8" s="598"/>
      <c r="MXR8" s="598"/>
      <c r="MXS8" s="598"/>
      <c r="MXT8" s="598"/>
      <c r="MXU8" s="598"/>
      <c r="MXV8" s="598"/>
      <c r="MXW8" s="598"/>
      <c r="MXX8" s="598"/>
      <c r="MXY8" s="598"/>
      <c r="MXZ8" s="598"/>
      <c r="MYA8" s="598"/>
      <c r="MYB8" s="598"/>
      <c r="MYC8" s="598"/>
      <c r="MYD8" s="598"/>
      <c r="MYE8" s="598"/>
      <c r="MYF8" s="598"/>
      <c r="MYG8" s="598"/>
      <c r="MYH8" s="598"/>
      <c r="MYI8" s="598"/>
      <c r="MYJ8" s="598"/>
      <c r="MYK8" s="598"/>
      <c r="MYL8" s="598"/>
      <c r="MYM8" s="598"/>
      <c r="MYN8" s="598"/>
      <c r="MYO8" s="598"/>
      <c r="MYP8" s="598"/>
      <c r="MYQ8" s="598"/>
      <c r="MYR8" s="598"/>
      <c r="MYS8" s="598"/>
      <c r="MYT8" s="598"/>
      <c r="MYU8" s="598"/>
      <c r="MYV8" s="598"/>
      <c r="MYW8" s="598"/>
      <c r="MYX8" s="598"/>
      <c r="MYY8" s="598"/>
      <c r="MYZ8" s="598"/>
      <c r="MZA8" s="598"/>
      <c r="MZB8" s="598"/>
      <c r="MZC8" s="598"/>
      <c r="MZD8" s="598"/>
      <c r="MZE8" s="598"/>
      <c r="MZF8" s="598"/>
      <c r="MZG8" s="598"/>
      <c r="MZH8" s="598"/>
      <c r="MZI8" s="598"/>
      <c r="MZJ8" s="598"/>
      <c r="MZK8" s="598"/>
      <c r="MZL8" s="598"/>
      <c r="MZM8" s="598"/>
      <c r="MZN8" s="598"/>
      <c r="MZO8" s="598"/>
      <c r="MZP8" s="598"/>
      <c r="MZQ8" s="598"/>
      <c r="MZR8" s="598"/>
      <c r="MZS8" s="598"/>
      <c r="MZT8" s="598"/>
      <c r="MZU8" s="598"/>
      <c r="MZV8" s="598"/>
      <c r="MZW8" s="598"/>
      <c r="MZX8" s="598"/>
      <c r="MZY8" s="598"/>
      <c r="MZZ8" s="598"/>
      <c r="NAA8" s="598"/>
      <c r="NAB8" s="598"/>
      <c r="NAC8" s="598"/>
      <c r="NAD8" s="598"/>
      <c r="NAE8" s="598"/>
      <c r="NAF8" s="598"/>
      <c r="NAG8" s="598"/>
      <c r="NAH8" s="598"/>
      <c r="NAI8" s="598"/>
      <c r="NAJ8" s="598"/>
      <c r="NAK8" s="598"/>
      <c r="NAL8" s="598"/>
      <c r="NAM8" s="598"/>
      <c r="NAN8" s="598"/>
      <c r="NAO8" s="598"/>
      <c r="NAP8" s="598"/>
      <c r="NAQ8" s="598"/>
      <c r="NAR8" s="598"/>
      <c r="NAS8" s="598"/>
      <c r="NAT8" s="598"/>
      <c r="NAU8" s="598"/>
      <c r="NAV8" s="598"/>
      <c r="NAW8" s="598"/>
      <c r="NAX8" s="598"/>
      <c r="NAY8" s="598"/>
      <c r="NAZ8" s="598"/>
      <c r="NBA8" s="598"/>
      <c r="NBB8" s="598"/>
      <c r="NBC8" s="598"/>
      <c r="NBD8" s="598"/>
      <c r="NBE8" s="598"/>
      <c r="NBF8" s="598"/>
      <c r="NBG8" s="598"/>
      <c r="NBH8" s="598"/>
      <c r="NBI8" s="598"/>
      <c r="NBJ8" s="598"/>
      <c r="NBK8" s="598"/>
      <c r="NBL8" s="598"/>
      <c r="NBM8" s="598"/>
      <c r="NBN8" s="598"/>
      <c r="NBO8" s="598"/>
      <c r="NBP8" s="598"/>
      <c r="NBQ8" s="598"/>
      <c r="NBR8" s="598"/>
      <c r="NBS8" s="598"/>
      <c r="NBT8" s="598"/>
      <c r="NBU8" s="598"/>
      <c r="NBV8" s="598"/>
      <c r="NBW8" s="598"/>
      <c r="NBX8" s="598"/>
      <c r="NBY8" s="598"/>
      <c r="NBZ8" s="598"/>
      <c r="NCA8" s="598"/>
      <c r="NCB8" s="598"/>
      <c r="NCC8" s="598"/>
      <c r="NCD8" s="598"/>
      <c r="NCE8" s="598"/>
      <c r="NCF8" s="598"/>
      <c r="NCG8" s="598"/>
      <c r="NCH8" s="598"/>
      <c r="NCI8" s="598"/>
      <c r="NCJ8" s="598"/>
      <c r="NCK8" s="598"/>
      <c r="NCL8" s="598"/>
      <c r="NCM8" s="598"/>
      <c r="NCN8" s="598"/>
      <c r="NCO8" s="598"/>
      <c r="NCP8" s="598"/>
      <c r="NCQ8" s="598"/>
      <c r="NCR8" s="598"/>
      <c r="NCS8" s="598"/>
      <c r="NCT8" s="598"/>
      <c r="NCU8" s="598"/>
      <c r="NCV8" s="598"/>
      <c r="NCW8" s="598"/>
      <c r="NCX8" s="598"/>
      <c r="NCY8" s="598"/>
      <c r="NCZ8" s="598"/>
      <c r="NDA8" s="598"/>
      <c r="NDB8" s="598"/>
      <c r="NDC8" s="598"/>
      <c r="NDD8" s="598"/>
      <c r="NDE8" s="598"/>
      <c r="NDF8" s="598"/>
      <c r="NDG8" s="598"/>
      <c r="NDH8" s="598"/>
      <c r="NDI8" s="598"/>
      <c r="NDJ8" s="598"/>
      <c r="NDK8" s="598"/>
      <c r="NDL8" s="598"/>
      <c r="NDM8" s="598"/>
      <c r="NDN8" s="598"/>
      <c r="NDO8" s="598"/>
      <c r="NDP8" s="598"/>
      <c r="NDQ8" s="598"/>
      <c r="NDR8" s="598"/>
      <c r="NDS8" s="598"/>
      <c r="NDT8" s="598"/>
      <c r="NDU8" s="598"/>
      <c r="NDV8" s="598"/>
      <c r="NDW8" s="598"/>
      <c r="NDX8" s="598"/>
      <c r="NDY8" s="598"/>
      <c r="NDZ8" s="598"/>
      <c r="NEA8" s="598"/>
      <c r="NEB8" s="598"/>
      <c r="NEC8" s="598"/>
      <c r="NED8" s="598"/>
      <c r="NEE8" s="598"/>
      <c r="NEF8" s="598"/>
      <c r="NEG8" s="598"/>
      <c r="NEH8" s="598"/>
      <c r="NEI8" s="598"/>
      <c r="NEJ8" s="598"/>
      <c r="NEK8" s="598"/>
      <c r="NEL8" s="598"/>
      <c r="NEM8" s="598"/>
      <c r="NEN8" s="598"/>
      <c r="NEO8" s="598"/>
      <c r="NEP8" s="598"/>
      <c r="NEQ8" s="598"/>
      <c r="NER8" s="598"/>
      <c r="NES8" s="598"/>
      <c r="NET8" s="598"/>
      <c r="NEU8" s="598"/>
      <c r="NEV8" s="598"/>
      <c r="NEW8" s="598"/>
      <c r="NEX8" s="598"/>
      <c r="NEY8" s="598"/>
      <c r="NEZ8" s="598"/>
      <c r="NFA8" s="598"/>
      <c r="NFB8" s="598"/>
      <c r="NFC8" s="598"/>
      <c r="NFD8" s="598"/>
      <c r="NFE8" s="598"/>
      <c r="NFF8" s="598"/>
      <c r="NFG8" s="598"/>
      <c r="NFH8" s="598"/>
      <c r="NFI8" s="598"/>
      <c r="NFJ8" s="598"/>
      <c r="NFK8" s="598"/>
      <c r="NFL8" s="598"/>
      <c r="NFM8" s="598"/>
      <c r="NFN8" s="598"/>
      <c r="NFO8" s="598"/>
      <c r="NFP8" s="598"/>
      <c r="NFQ8" s="598"/>
      <c r="NFR8" s="598"/>
      <c r="NFS8" s="598"/>
      <c r="NFT8" s="598"/>
      <c r="NFU8" s="598"/>
      <c r="NFV8" s="598"/>
      <c r="NFW8" s="598"/>
      <c r="NFX8" s="598"/>
      <c r="NFY8" s="598"/>
      <c r="NFZ8" s="598"/>
      <c r="NGA8" s="598"/>
      <c r="NGB8" s="598"/>
      <c r="NGC8" s="598"/>
      <c r="NGD8" s="598"/>
      <c r="NGE8" s="598"/>
      <c r="NGF8" s="598"/>
      <c r="NGG8" s="598"/>
      <c r="NGH8" s="598"/>
      <c r="NGI8" s="598"/>
      <c r="NGJ8" s="598"/>
      <c r="NGK8" s="598"/>
      <c r="NGL8" s="598"/>
      <c r="NGM8" s="598"/>
      <c r="NGN8" s="598"/>
      <c r="NGO8" s="598"/>
      <c r="NGP8" s="598"/>
      <c r="NGQ8" s="598"/>
      <c r="NGR8" s="598"/>
      <c r="NGS8" s="598"/>
      <c r="NGT8" s="598"/>
      <c r="NGU8" s="598"/>
      <c r="NGV8" s="598"/>
      <c r="NGW8" s="598"/>
      <c r="NGX8" s="598"/>
      <c r="NGY8" s="598"/>
      <c r="NGZ8" s="598"/>
      <c r="NHA8" s="598"/>
      <c r="NHB8" s="598"/>
      <c r="NHC8" s="598"/>
      <c r="NHD8" s="598"/>
      <c r="NHE8" s="598"/>
      <c r="NHF8" s="598"/>
      <c r="NHG8" s="598"/>
      <c r="NHH8" s="598"/>
      <c r="NHI8" s="598"/>
      <c r="NHJ8" s="598"/>
      <c r="NHK8" s="598"/>
      <c r="NHL8" s="598"/>
      <c r="NHM8" s="598"/>
      <c r="NHN8" s="598"/>
      <c r="NHO8" s="598"/>
      <c r="NHP8" s="598"/>
      <c r="NHQ8" s="598"/>
      <c r="NHR8" s="598"/>
      <c r="NHS8" s="598"/>
      <c r="NHT8" s="598"/>
      <c r="NHU8" s="598"/>
      <c r="NHV8" s="598"/>
      <c r="NHW8" s="598"/>
      <c r="NHX8" s="598"/>
      <c r="NHY8" s="598"/>
      <c r="NHZ8" s="598"/>
      <c r="NIA8" s="598"/>
      <c r="NIB8" s="598"/>
      <c r="NIC8" s="598"/>
      <c r="NID8" s="598"/>
      <c r="NIE8" s="598"/>
      <c r="NIF8" s="598"/>
      <c r="NIG8" s="598"/>
      <c r="NIH8" s="598"/>
      <c r="NII8" s="598"/>
      <c r="NIJ8" s="598"/>
      <c r="NIK8" s="598"/>
      <c r="NIL8" s="598"/>
      <c r="NIM8" s="598"/>
      <c r="NIN8" s="598"/>
      <c r="NIO8" s="598"/>
      <c r="NIP8" s="598"/>
      <c r="NIQ8" s="598"/>
      <c r="NIR8" s="598"/>
      <c r="NIS8" s="598"/>
      <c r="NIT8" s="598"/>
      <c r="NIU8" s="598"/>
      <c r="NIV8" s="598"/>
      <c r="NIW8" s="598"/>
      <c r="NIX8" s="598"/>
      <c r="NIY8" s="598"/>
      <c r="NIZ8" s="598"/>
      <c r="NJA8" s="598"/>
      <c r="NJB8" s="598"/>
      <c r="NJC8" s="598"/>
      <c r="NJD8" s="598"/>
      <c r="NJE8" s="598"/>
      <c r="NJF8" s="598"/>
      <c r="NJG8" s="598"/>
      <c r="NJH8" s="598"/>
      <c r="NJI8" s="598"/>
      <c r="NJJ8" s="598"/>
      <c r="NJK8" s="598"/>
      <c r="NJL8" s="598"/>
      <c r="NJM8" s="598"/>
      <c r="NJN8" s="598"/>
      <c r="NJO8" s="598"/>
      <c r="NJP8" s="598"/>
      <c r="NJQ8" s="598"/>
      <c r="NJR8" s="598"/>
      <c r="NJS8" s="598"/>
      <c r="NJT8" s="598"/>
      <c r="NJU8" s="598"/>
      <c r="NJV8" s="598"/>
      <c r="NJW8" s="598"/>
      <c r="NJX8" s="598"/>
      <c r="NJY8" s="598"/>
      <c r="NJZ8" s="598"/>
      <c r="NKA8" s="598"/>
      <c r="NKB8" s="598"/>
      <c r="NKC8" s="598"/>
      <c r="NKD8" s="598"/>
      <c r="NKE8" s="598"/>
      <c r="NKF8" s="598"/>
      <c r="NKG8" s="598"/>
      <c r="NKH8" s="598"/>
      <c r="NKI8" s="598"/>
      <c r="NKJ8" s="598"/>
      <c r="NKK8" s="598"/>
      <c r="NKL8" s="598"/>
      <c r="NKM8" s="598"/>
      <c r="NKN8" s="598"/>
      <c r="NKO8" s="598"/>
      <c r="NKP8" s="598"/>
      <c r="NKQ8" s="598"/>
      <c r="NKR8" s="598"/>
      <c r="NKS8" s="598"/>
      <c r="NKT8" s="598"/>
      <c r="NKU8" s="598"/>
      <c r="NKV8" s="598"/>
      <c r="NKW8" s="598"/>
      <c r="NKX8" s="598"/>
      <c r="NKY8" s="598"/>
      <c r="NKZ8" s="598"/>
      <c r="NLA8" s="598"/>
      <c r="NLB8" s="598"/>
      <c r="NLC8" s="598"/>
      <c r="NLD8" s="598"/>
      <c r="NLE8" s="598"/>
      <c r="NLF8" s="598"/>
      <c r="NLG8" s="598"/>
      <c r="NLH8" s="598"/>
      <c r="NLI8" s="598"/>
      <c r="NLJ8" s="598"/>
      <c r="NLK8" s="598"/>
      <c r="NLL8" s="598"/>
      <c r="NLM8" s="598"/>
      <c r="NLN8" s="598"/>
      <c r="NLO8" s="598"/>
      <c r="NLP8" s="598"/>
      <c r="NLQ8" s="598"/>
      <c r="NLR8" s="598"/>
      <c r="NLS8" s="598"/>
      <c r="NLT8" s="598"/>
      <c r="NLU8" s="598"/>
      <c r="NLV8" s="598"/>
      <c r="NLW8" s="598"/>
      <c r="NLX8" s="598"/>
      <c r="NLY8" s="598"/>
      <c r="NLZ8" s="598"/>
      <c r="NMA8" s="598"/>
      <c r="NMB8" s="598"/>
      <c r="NMC8" s="598"/>
      <c r="NMD8" s="598"/>
      <c r="NME8" s="598"/>
      <c r="NMF8" s="598"/>
      <c r="NMG8" s="598"/>
      <c r="NMH8" s="598"/>
      <c r="NMI8" s="598"/>
      <c r="NMJ8" s="598"/>
      <c r="NMK8" s="598"/>
      <c r="NML8" s="598"/>
      <c r="NMM8" s="598"/>
      <c r="NMN8" s="598"/>
      <c r="NMO8" s="598"/>
      <c r="NMP8" s="598"/>
      <c r="NMQ8" s="598"/>
      <c r="NMR8" s="598"/>
      <c r="NMS8" s="598"/>
      <c r="NMT8" s="598"/>
      <c r="NMU8" s="598"/>
      <c r="NMV8" s="598"/>
      <c r="NMW8" s="598"/>
      <c r="NMX8" s="598"/>
      <c r="NMY8" s="598"/>
      <c r="NMZ8" s="598"/>
      <c r="NNA8" s="598"/>
      <c r="NNB8" s="598"/>
      <c r="NNC8" s="598"/>
      <c r="NND8" s="598"/>
      <c r="NNE8" s="598"/>
      <c r="NNF8" s="598"/>
      <c r="NNG8" s="598"/>
      <c r="NNH8" s="598"/>
      <c r="NNI8" s="598"/>
      <c r="NNJ8" s="598"/>
      <c r="NNK8" s="598"/>
      <c r="NNL8" s="598"/>
      <c r="NNM8" s="598"/>
      <c r="NNN8" s="598"/>
      <c r="NNO8" s="598"/>
      <c r="NNP8" s="598"/>
      <c r="NNQ8" s="598"/>
      <c r="NNR8" s="598"/>
      <c r="NNS8" s="598"/>
      <c r="NNT8" s="598"/>
      <c r="NNU8" s="598"/>
      <c r="NNV8" s="598"/>
      <c r="NNW8" s="598"/>
      <c r="NNX8" s="598"/>
      <c r="NNY8" s="598"/>
      <c r="NNZ8" s="598"/>
      <c r="NOA8" s="598"/>
      <c r="NOB8" s="598"/>
      <c r="NOC8" s="598"/>
      <c r="NOD8" s="598"/>
      <c r="NOE8" s="598"/>
      <c r="NOF8" s="598"/>
      <c r="NOG8" s="598"/>
      <c r="NOH8" s="598"/>
      <c r="NOI8" s="598"/>
      <c r="NOJ8" s="598"/>
      <c r="NOK8" s="598"/>
      <c r="NOL8" s="598"/>
      <c r="NOM8" s="598"/>
      <c r="NON8" s="598"/>
      <c r="NOO8" s="598"/>
      <c r="NOP8" s="598"/>
      <c r="NOQ8" s="598"/>
      <c r="NOR8" s="598"/>
      <c r="NOS8" s="598"/>
      <c r="NOT8" s="598"/>
      <c r="NOU8" s="598"/>
      <c r="NOV8" s="598"/>
      <c r="NOW8" s="598"/>
      <c r="NOX8" s="598"/>
      <c r="NOY8" s="598"/>
      <c r="NOZ8" s="598"/>
      <c r="NPA8" s="598"/>
      <c r="NPB8" s="598"/>
      <c r="NPC8" s="598"/>
      <c r="NPD8" s="598"/>
      <c r="NPE8" s="598"/>
      <c r="NPF8" s="598"/>
      <c r="NPG8" s="598"/>
      <c r="NPH8" s="598"/>
      <c r="NPI8" s="598"/>
      <c r="NPJ8" s="598"/>
      <c r="NPK8" s="598"/>
      <c r="NPL8" s="598"/>
      <c r="NPM8" s="598"/>
      <c r="NPN8" s="598"/>
      <c r="NPO8" s="598"/>
      <c r="NPP8" s="598"/>
      <c r="NPQ8" s="598"/>
      <c r="NPR8" s="598"/>
      <c r="NPS8" s="598"/>
      <c r="NPT8" s="598"/>
      <c r="NPU8" s="598"/>
      <c r="NPV8" s="598"/>
      <c r="NPW8" s="598"/>
      <c r="NPX8" s="598"/>
      <c r="NPY8" s="598"/>
      <c r="NPZ8" s="598"/>
      <c r="NQA8" s="598"/>
      <c r="NQB8" s="598"/>
      <c r="NQC8" s="598"/>
      <c r="NQD8" s="598"/>
      <c r="NQE8" s="598"/>
      <c r="NQF8" s="598"/>
      <c r="NQG8" s="598"/>
      <c r="NQH8" s="598"/>
      <c r="NQI8" s="598"/>
      <c r="NQJ8" s="598"/>
      <c r="NQK8" s="598"/>
      <c r="NQL8" s="598"/>
      <c r="NQM8" s="598"/>
      <c r="NQN8" s="598"/>
      <c r="NQO8" s="598"/>
      <c r="NQP8" s="598"/>
      <c r="NQQ8" s="598"/>
      <c r="NQR8" s="598"/>
      <c r="NQS8" s="598"/>
      <c r="NQT8" s="598"/>
      <c r="NQU8" s="598"/>
      <c r="NQV8" s="598"/>
      <c r="NQW8" s="598"/>
      <c r="NQX8" s="598"/>
      <c r="NQY8" s="598"/>
      <c r="NQZ8" s="598"/>
      <c r="NRA8" s="598"/>
      <c r="NRB8" s="598"/>
      <c r="NRC8" s="598"/>
      <c r="NRD8" s="598"/>
      <c r="NRE8" s="598"/>
      <c r="NRF8" s="598"/>
      <c r="NRG8" s="598"/>
      <c r="NRH8" s="598"/>
      <c r="NRI8" s="598"/>
      <c r="NRJ8" s="598"/>
      <c r="NRK8" s="598"/>
      <c r="NRL8" s="598"/>
      <c r="NRM8" s="598"/>
      <c r="NRN8" s="598"/>
      <c r="NRO8" s="598"/>
      <c r="NRP8" s="598"/>
      <c r="NRQ8" s="598"/>
      <c r="NRR8" s="598"/>
      <c r="NRS8" s="598"/>
      <c r="NRT8" s="598"/>
      <c r="NRU8" s="598"/>
      <c r="NRV8" s="598"/>
      <c r="NRW8" s="598"/>
      <c r="NRX8" s="598"/>
      <c r="NRY8" s="598"/>
      <c r="NRZ8" s="598"/>
      <c r="NSA8" s="598"/>
      <c r="NSB8" s="598"/>
      <c r="NSC8" s="598"/>
      <c r="NSD8" s="598"/>
      <c r="NSE8" s="598"/>
      <c r="NSF8" s="598"/>
      <c r="NSG8" s="598"/>
      <c r="NSH8" s="598"/>
      <c r="NSI8" s="598"/>
      <c r="NSJ8" s="598"/>
      <c r="NSK8" s="598"/>
      <c r="NSL8" s="598"/>
      <c r="NSM8" s="598"/>
      <c r="NSN8" s="598"/>
      <c r="NSO8" s="598"/>
      <c r="NSP8" s="598"/>
      <c r="NSQ8" s="598"/>
      <c r="NSR8" s="598"/>
      <c r="NSS8" s="598"/>
      <c r="NST8" s="598"/>
      <c r="NSU8" s="598"/>
      <c r="NSV8" s="598"/>
      <c r="NSW8" s="598"/>
      <c r="NSX8" s="598"/>
      <c r="NSY8" s="598"/>
      <c r="NSZ8" s="598"/>
      <c r="NTA8" s="598"/>
      <c r="NTB8" s="598"/>
      <c r="NTC8" s="598"/>
      <c r="NTD8" s="598"/>
      <c r="NTE8" s="598"/>
      <c r="NTF8" s="598"/>
      <c r="NTG8" s="598"/>
      <c r="NTH8" s="598"/>
      <c r="NTI8" s="598"/>
      <c r="NTJ8" s="598"/>
      <c r="NTK8" s="598"/>
      <c r="NTL8" s="598"/>
      <c r="NTM8" s="598"/>
      <c r="NTN8" s="598"/>
      <c r="NTO8" s="598"/>
      <c r="NTP8" s="598"/>
      <c r="NTQ8" s="598"/>
      <c r="NTR8" s="598"/>
      <c r="NTS8" s="598"/>
      <c r="NTT8" s="598"/>
      <c r="NTU8" s="598"/>
      <c r="NTV8" s="598"/>
      <c r="NTW8" s="598"/>
      <c r="NTX8" s="598"/>
      <c r="NTY8" s="598"/>
      <c r="NTZ8" s="598"/>
      <c r="NUA8" s="598"/>
      <c r="NUB8" s="598"/>
      <c r="NUC8" s="598"/>
      <c r="NUD8" s="598"/>
      <c r="NUE8" s="598"/>
      <c r="NUF8" s="598"/>
      <c r="NUG8" s="598"/>
      <c r="NUH8" s="598"/>
      <c r="NUI8" s="598"/>
      <c r="NUJ8" s="598"/>
      <c r="NUK8" s="598"/>
      <c r="NUL8" s="598"/>
      <c r="NUM8" s="598"/>
      <c r="NUN8" s="598"/>
      <c r="NUO8" s="598"/>
      <c r="NUP8" s="598"/>
      <c r="NUQ8" s="598"/>
      <c r="NUR8" s="598"/>
      <c r="NUS8" s="598"/>
      <c r="NUT8" s="598"/>
      <c r="NUU8" s="598"/>
      <c r="NUV8" s="598"/>
      <c r="NUW8" s="598"/>
      <c r="NUX8" s="598"/>
      <c r="NUY8" s="598"/>
      <c r="NUZ8" s="598"/>
      <c r="NVA8" s="598"/>
      <c r="NVB8" s="598"/>
      <c r="NVC8" s="598"/>
      <c r="NVD8" s="598"/>
      <c r="NVE8" s="598"/>
      <c r="NVF8" s="598"/>
      <c r="NVG8" s="598"/>
      <c r="NVH8" s="598"/>
      <c r="NVI8" s="598"/>
      <c r="NVJ8" s="598"/>
      <c r="NVK8" s="598"/>
      <c r="NVL8" s="598"/>
      <c r="NVM8" s="598"/>
      <c r="NVN8" s="598"/>
      <c r="NVO8" s="598"/>
      <c r="NVP8" s="598"/>
      <c r="NVQ8" s="598"/>
      <c r="NVR8" s="598"/>
      <c r="NVS8" s="598"/>
      <c r="NVT8" s="598"/>
      <c r="NVU8" s="598"/>
      <c r="NVV8" s="598"/>
      <c r="NVW8" s="598"/>
      <c r="NVX8" s="598"/>
      <c r="NVY8" s="598"/>
      <c r="NVZ8" s="598"/>
      <c r="NWA8" s="598"/>
      <c r="NWB8" s="598"/>
      <c r="NWC8" s="598"/>
      <c r="NWD8" s="598"/>
      <c r="NWE8" s="598"/>
      <c r="NWF8" s="598"/>
      <c r="NWG8" s="598"/>
      <c r="NWH8" s="598"/>
      <c r="NWI8" s="598"/>
      <c r="NWJ8" s="598"/>
      <c r="NWK8" s="598"/>
      <c r="NWL8" s="598"/>
      <c r="NWM8" s="598"/>
      <c r="NWN8" s="598"/>
      <c r="NWO8" s="598"/>
      <c r="NWP8" s="598"/>
      <c r="NWQ8" s="598"/>
      <c r="NWR8" s="598"/>
      <c r="NWS8" s="598"/>
      <c r="NWT8" s="598"/>
      <c r="NWU8" s="598"/>
      <c r="NWV8" s="598"/>
      <c r="NWW8" s="598"/>
      <c r="NWX8" s="598"/>
      <c r="NWY8" s="598"/>
      <c r="NWZ8" s="598"/>
      <c r="NXA8" s="598"/>
      <c r="NXB8" s="598"/>
      <c r="NXC8" s="598"/>
      <c r="NXD8" s="598"/>
      <c r="NXE8" s="598"/>
      <c r="NXF8" s="598"/>
      <c r="NXG8" s="598"/>
      <c r="NXH8" s="598"/>
      <c r="NXI8" s="598"/>
      <c r="NXJ8" s="598"/>
      <c r="NXK8" s="598"/>
      <c r="NXL8" s="598"/>
      <c r="NXM8" s="598"/>
      <c r="NXN8" s="598"/>
      <c r="NXO8" s="598"/>
      <c r="NXP8" s="598"/>
      <c r="NXQ8" s="598"/>
      <c r="NXR8" s="598"/>
      <c r="NXS8" s="598"/>
      <c r="NXT8" s="598"/>
      <c r="NXU8" s="598"/>
      <c r="NXV8" s="598"/>
      <c r="NXW8" s="598"/>
      <c r="NXX8" s="598"/>
      <c r="NXY8" s="598"/>
      <c r="NXZ8" s="598"/>
      <c r="NYA8" s="598"/>
      <c r="NYB8" s="598"/>
      <c r="NYC8" s="598"/>
      <c r="NYD8" s="598"/>
      <c r="NYE8" s="598"/>
      <c r="NYF8" s="598"/>
      <c r="NYG8" s="598"/>
      <c r="NYH8" s="598"/>
      <c r="NYI8" s="598"/>
      <c r="NYJ8" s="598"/>
      <c r="NYK8" s="598"/>
      <c r="NYL8" s="598"/>
      <c r="NYM8" s="598"/>
      <c r="NYN8" s="598"/>
      <c r="NYO8" s="598"/>
      <c r="NYP8" s="598"/>
      <c r="NYQ8" s="598"/>
      <c r="NYR8" s="598"/>
      <c r="NYS8" s="598"/>
      <c r="NYT8" s="598"/>
      <c r="NYU8" s="598"/>
      <c r="NYV8" s="598"/>
      <c r="NYW8" s="598"/>
      <c r="NYX8" s="598"/>
      <c r="NYY8" s="598"/>
      <c r="NYZ8" s="598"/>
      <c r="NZA8" s="598"/>
      <c r="NZB8" s="598"/>
      <c r="NZC8" s="598"/>
      <c r="NZD8" s="598"/>
      <c r="NZE8" s="598"/>
      <c r="NZF8" s="598"/>
      <c r="NZG8" s="598"/>
      <c r="NZH8" s="598"/>
      <c r="NZI8" s="598"/>
      <c r="NZJ8" s="598"/>
      <c r="NZK8" s="598"/>
      <c r="NZL8" s="598"/>
      <c r="NZM8" s="598"/>
      <c r="NZN8" s="598"/>
      <c r="NZO8" s="598"/>
      <c r="NZP8" s="598"/>
      <c r="NZQ8" s="598"/>
      <c r="NZR8" s="598"/>
      <c r="NZS8" s="598"/>
      <c r="NZT8" s="598"/>
      <c r="NZU8" s="598"/>
      <c r="NZV8" s="598"/>
      <c r="NZW8" s="598"/>
      <c r="NZX8" s="598"/>
      <c r="NZY8" s="598"/>
      <c r="NZZ8" s="598"/>
      <c r="OAA8" s="598"/>
      <c r="OAB8" s="598"/>
      <c r="OAC8" s="598"/>
      <c r="OAD8" s="598"/>
      <c r="OAE8" s="598"/>
      <c r="OAF8" s="598"/>
      <c r="OAG8" s="598"/>
      <c r="OAH8" s="598"/>
      <c r="OAI8" s="598"/>
      <c r="OAJ8" s="598"/>
      <c r="OAK8" s="598"/>
      <c r="OAL8" s="598"/>
      <c r="OAM8" s="598"/>
      <c r="OAN8" s="598"/>
      <c r="OAO8" s="598"/>
      <c r="OAP8" s="598"/>
      <c r="OAQ8" s="598"/>
      <c r="OAR8" s="598"/>
      <c r="OAS8" s="598"/>
      <c r="OAT8" s="598"/>
      <c r="OAU8" s="598"/>
      <c r="OAV8" s="598"/>
      <c r="OAW8" s="598"/>
      <c r="OAX8" s="598"/>
      <c r="OAY8" s="598"/>
      <c r="OAZ8" s="598"/>
      <c r="OBA8" s="598"/>
      <c r="OBB8" s="598"/>
      <c r="OBC8" s="598"/>
      <c r="OBD8" s="598"/>
      <c r="OBE8" s="598"/>
      <c r="OBF8" s="598"/>
      <c r="OBG8" s="598"/>
      <c r="OBH8" s="598"/>
      <c r="OBI8" s="598"/>
      <c r="OBJ8" s="598"/>
      <c r="OBK8" s="598"/>
      <c r="OBL8" s="598"/>
      <c r="OBM8" s="598"/>
      <c r="OBN8" s="598"/>
      <c r="OBO8" s="598"/>
      <c r="OBP8" s="598"/>
      <c r="OBQ8" s="598"/>
      <c r="OBR8" s="598"/>
      <c r="OBS8" s="598"/>
      <c r="OBT8" s="598"/>
      <c r="OBU8" s="598"/>
      <c r="OBV8" s="598"/>
      <c r="OBW8" s="598"/>
      <c r="OBX8" s="598"/>
      <c r="OBY8" s="598"/>
      <c r="OBZ8" s="598"/>
      <c r="OCA8" s="598"/>
      <c r="OCB8" s="598"/>
      <c r="OCC8" s="598"/>
      <c r="OCD8" s="598"/>
      <c r="OCE8" s="598"/>
      <c r="OCF8" s="598"/>
      <c r="OCG8" s="598"/>
      <c r="OCH8" s="598"/>
      <c r="OCI8" s="598"/>
      <c r="OCJ8" s="598"/>
      <c r="OCK8" s="598"/>
      <c r="OCL8" s="598"/>
      <c r="OCM8" s="598"/>
      <c r="OCN8" s="598"/>
      <c r="OCO8" s="598"/>
      <c r="OCP8" s="598"/>
      <c r="OCQ8" s="598"/>
      <c r="OCR8" s="598"/>
      <c r="OCS8" s="598"/>
      <c r="OCT8" s="598"/>
      <c r="OCU8" s="598"/>
      <c r="OCV8" s="598"/>
      <c r="OCW8" s="598"/>
      <c r="OCX8" s="598"/>
      <c r="OCY8" s="598"/>
      <c r="OCZ8" s="598"/>
      <c r="ODA8" s="598"/>
      <c r="ODB8" s="598"/>
      <c r="ODC8" s="598"/>
      <c r="ODD8" s="598"/>
      <c r="ODE8" s="598"/>
      <c r="ODF8" s="598"/>
      <c r="ODG8" s="598"/>
      <c r="ODH8" s="598"/>
      <c r="ODI8" s="598"/>
      <c r="ODJ8" s="598"/>
      <c r="ODK8" s="598"/>
      <c r="ODL8" s="598"/>
      <c r="ODM8" s="598"/>
      <c r="ODN8" s="598"/>
      <c r="ODO8" s="598"/>
      <c r="ODP8" s="598"/>
      <c r="ODQ8" s="598"/>
      <c r="ODR8" s="598"/>
      <c r="ODS8" s="598"/>
      <c r="ODT8" s="598"/>
      <c r="ODU8" s="598"/>
      <c r="ODV8" s="598"/>
      <c r="ODW8" s="598"/>
      <c r="ODX8" s="598"/>
      <c r="ODY8" s="598"/>
      <c r="ODZ8" s="598"/>
      <c r="OEA8" s="598"/>
      <c r="OEB8" s="598"/>
      <c r="OEC8" s="598"/>
      <c r="OED8" s="598"/>
      <c r="OEE8" s="598"/>
      <c r="OEF8" s="598"/>
      <c r="OEG8" s="598"/>
      <c r="OEH8" s="598"/>
      <c r="OEI8" s="598"/>
      <c r="OEJ8" s="598"/>
      <c r="OEK8" s="598"/>
      <c r="OEL8" s="598"/>
      <c r="OEM8" s="598"/>
      <c r="OEN8" s="598"/>
      <c r="OEO8" s="598"/>
      <c r="OEP8" s="598"/>
      <c r="OEQ8" s="598"/>
      <c r="OER8" s="598"/>
      <c r="OES8" s="598"/>
      <c r="OET8" s="598"/>
      <c r="OEU8" s="598"/>
      <c r="OEV8" s="598"/>
      <c r="OEW8" s="598"/>
      <c r="OEX8" s="598"/>
      <c r="OEY8" s="598"/>
      <c r="OEZ8" s="598"/>
      <c r="OFA8" s="598"/>
      <c r="OFB8" s="598"/>
      <c r="OFC8" s="598"/>
      <c r="OFD8" s="598"/>
      <c r="OFE8" s="598"/>
      <c r="OFF8" s="598"/>
      <c r="OFG8" s="598"/>
      <c r="OFH8" s="598"/>
      <c r="OFI8" s="598"/>
      <c r="OFJ8" s="598"/>
      <c r="OFK8" s="598"/>
      <c r="OFL8" s="598"/>
      <c r="OFM8" s="598"/>
      <c r="OFN8" s="598"/>
      <c r="OFO8" s="598"/>
      <c r="OFP8" s="598"/>
      <c r="OFQ8" s="598"/>
      <c r="OFR8" s="598"/>
      <c r="OFS8" s="598"/>
      <c r="OFT8" s="598"/>
      <c r="OFU8" s="598"/>
      <c r="OFV8" s="598"/>
      <c r="OFW8" s="598"/>
      <c r="OFX8" s="598"/>
      <c r="OFY8" s="598"/>
      <c r="OFZ8" s="598"/>
      <c r="OGA8" s="598"/>
      <c r="OGB8" s="598"/>
      <c r="OGC8" s="598"/>
      <c r="OGD8" s="598"/>
      <c r="OGE8" s="598"/>
      <c r="OGF8" s="598"/>
      <c r="OGG8" s="598"/>
      <c r="OGH8" s="598"/>
      <c r="OGI8" s="598"/>
      <c r="OGJ8" s="598"/>
      <c r="OGK8" s="598"/>
      <c r="OGL8" s="598"/>
      <c r="OGM8" s="598"/>
      <c r="OGN8" s="598"/>
      <c r="OGO8" s="598"/>
      <c r="OGP8" s="598"/>
      <c r="OGQ8" s="598"/>
      <c r="OGR8" s="598"/>
      <c r="OGS8" s="598"/>
      <c r="OGT8" s="598"/>
      <c r="OGU8" s="598"/>
      <c r="OGV8" s="598"/>
      <c r="OGW8" s="598"/>
      <c r="OGX8" s="598"/>
      <c r="OGY8" s="598"/>
      <c r="OGZ8" s="598"/>
      <c r="OHA8" s="598"/>
      <c r="OHB8" s="598"/>
      <c r="OHC8" s="598"/>
      <c r="OHD8" s="598"/>
      <c r="OHE8" s="598"/>
      <c r="OHF8" s="598"/>
      <c r="OHG8" s="598"/>
      <c r="OHH8" s="598"/>
      <c r="OHI8" s="598"/>
      <c r="OHJ8" s="598"/>
      <c r="OHK8" s="598"/>
      <c r="OHL8" s="598"/>
      <c r="OHM8" s="598"/>
      <c r="OHN8" s="598"/>
      <c r="OHO8" s="598"/>
      <c r="OHP8" s="598"/>
      <c r="OHQ8" s="598"/>
      <c r="OHR8" s="598"/>
      <c r="OHS8" s="598"/>
      <c r="OHT8" s="598"/>
      <c r="OHU8" s="598"/>
      <c r="OHV8" s="598"/>
      <c r="OHW8" s="598"/>
      <c r="OHX8" s="598"/>
      <c r="OHY8" s="598"/>
      <c r="OHZ8" s="598"/>
      <c r="OIA8" s="598"/>
      <c r="OIB8" s="598"/>
      <c r="OIC8" s="598"/>
      <c r="OID8" s="598"/>
      <c r="OIE8" s="598"/>
      <c r="OIF8" s="598"/>
      <c r="OIG8" s="598"/>
      <c r="OIH8" s="598"/>
      <c r="OII8" s="598"/>
      <c r="OIJ8" s="598"/>
      <c r="OIK8" s="598"/>
      <c r="OIL8" s="598"/>
      <c r="OIM8" s="598"/>
      <c r="OIN8" s="598"/>
      <c r="OIO8" s="598"/>
      <c r="OIP8" s="598"/>
      <c r="OIQ8" s="598"/>
      <c r="OIR8" s="598"/>
      <c r="OIS8" s="598"/>
      <c r="OIT8" s="598"/>
      <c r="OIU8" s="598"/>
      <c r="OIV8" s="598"/>
      <c r="OIW8" s="598"/>
      <c r="OIX8" s="598"/>
      <c r="OIY8" s="598"/>
      <c r="OIZ8" s="598"/>
      <c r="OJA8" s="598"/>
      <c r="OJB8" s="598"/>
      <c r="OJC8" s="598"/>
      <c r="OJD8" s="598"/>
      <c r="OJE8" s="598"/>
      <c r="OJF8" s="598"/>
      <c r="OJG8" s="598"/>
      <c r="OJH8" s="598"/>
      <c r="OJI8" s="598"/>
      <c r="OJJ8" s="598"/>
      <c r="OJK8" s="598"/>
      <c r="OJL8" s="598"/>
      <c r="OJM8" s="598"/>
      <c r="OJN8" s="598"/>
      <c r="OJO8" s="598"/>
      <c r="OJP8" s="598"/>
      <c r="OJQ8" s="598"/>
      <c r="OJR8" s="598"/>
      <c r="OJS8" s="598"/>
      <c r="OJT8" s="598"/>
      <c r="OJU8" s="598"/>
      <c r="OJV8" s="598"/>
      <c r="OJW8" s="598"/>
      <c r="OJX8" s="598"/>
      <c r="OJY8" s="598"/>
      <c r="OJZ8" s="598"/>
      <c r="OKA8" s="598"/>
      <c r="OKB8" s="598"/>
      <c r="OKC8" s="598"/>
      <c r="OKD8" s="598"/>
      <c r="OKE8" s="598"/>
      <c r="OKF8" s="598"/>
      <c r="OKG8" s="598"/>
      <c r="OKH8" s="598"/>
      <c r="OKI8" s="598"/>
      <c r="OKJ8" s="598"/>
      <c r="OKK8" s="598"/>
      <c r="OKL8" s="598"/>
      <c r="OKM8" s="598"/>
      <c r="OKN8" s="598"/>
      <c r="OKO8" s="598"/>
      <c r="OKP8" s="598"/>
      <c r="OKQ8" s="598"/>
      <c r="OKR8" s="598"/>
      <c r="OKS8" s="598"/>
      <c r="OKT8" s="598"/>
      <c r="OKU8" s="598"/>
      <c r="OKV8" s="598"/>
      <c r="OKW8" s="598"/>
      <c r="OKX8" s="598"/>
      <c r="OKY8" s="598"/>
      <c r="OKZ8" s="598"/>
      <c r="OLA8" s="598"/>
      <c r="OLB8" s="598"/>
      <c r="OLC8" s="598"/>
      <c r="OLD8" s="598"/>
      <c r="OLE8" s="598"/>
      <c r="OLF8" s="598"/>
      <c r="OLG8" s="598"/>
      <c r="OLH8" s="598"/>
      <c r="OLI8" s="598"/>
      <c r="OLJ8" s="598"/>
      <c r="OLK8" s="598"/>
      <c r="OLL8" s="598"/>
      <c r="OLM8" s="598"/>
      <c r="OLN8" s="598"/>
      <c r="OLO8" s="598"/>
      <c r="OLP8" s="598"/>
      <c r="OLQ8" s="598"/>
      <c r="OLR8" s="598"/>
      <c r="OLS8" s="598"/>
      <c r="OLT8" s="598"/>
      <c r="OLU8" s="598"/>
      <c r="OLV8" s="598"/>
      <c r="OLW8" s="598"/>
      <c r="OLX8" s="598"/>
      <c r="OLY8" s="598"/>
      <c r="OLZ8" s="598"/>
      <c r="OMA8" s="598"/>
      <c r="OMB8" s="598"/>
      <c r="OMC8" s="598"/>
      <c r="OMD8" s="598"/>
      <c r="OME8" s="598"/>
      <c r="OMF8" s="598"/>
      <c r="OMG8" s="598"/>
      <c r="OMH8" s="598"/>
      <c r="OMI8" s="598"/>
      <c r="OMJ8" s="598"/>
      <c r="OMK8" s="598"/>
      <c r="OML8" s="598"/>
      <c r="OMM8" s="598"/>
      <c r="OMN8" s="598"/>
      <c r="OMO8" s="598"/>
      <c r="OMP8" s="598"/>
      <c r="OMQ8" s="598"/>
      <c r="OMR8" s="598"/>
      <c r="OMS8" s="598"/>
      <c r="OMT8" s="598"/>
      <c r="OMU8" s="598"/>
      <c r="OMV8" s="598"/>
      <c r="OMW8" s="598"/>
      <c r="OMX8" s="598"/>
      <c r="OMY8" s="598"/>
      <c r="OMZ8" s="598"/>
      <c r="ONA8" s="598"/>
      <c r="ONB8" s="598"/>
      <c r="ONC8" s="598"/>
      <c r="OND8" s="598"/>
      <c r="ONE8" s="598"/>
      <c r="ONF8" s="598"/>
      <c r="ONG8" s="598"/>
      <c r="ONH8" s="598"/>
      <c r="ONI8" s="598"/>
      <c r="ONJ8" s="598"/>
      <c r="ONK8" s="598"/>
      <c r="ONL8" s="598"/>
      <c r="ONM8" s="598"/>
      <c r="ONN8" s="598"/>
      <c r="ONO8" s="598"/>
      <c r="ONP8" s="598"/>
      <c r="ONQ8" s="598"/>
      <c r="ONR8" s="598"/>
      <c r="ONS8" s="598"/>
      <c r="ONT8" s="598"/>
      <c r="ONU8" s="598"/>
      <c r="ONV8" s="598"/>
      <c r="ONW8" s="598"/>
      <c r="ONX8" s="598"/>
      <c r="ONY8" s="598"/>
      <c r="ONZ8" s="598"/>
      <c r="OOA8" s="598"/>
      <c r="OOB8" s="598"/>
      <c r="OOC8" s="598"/>
      <c r="OOD8" s="598"/>
      <c r="OOE8" s="598"/>
      <c r="OOF8" s="598"/>
      <c r="OOG8" s="598"/>
      <c r="OOH8" s="598"/>
      <c r="OOI8" s="598"/>
      <c r="OOJ8" s="598"/>
      <c r="OOK8" s="598"/>
      <c r="OOL8" s="598"/>
      <c r="OOM8" s="598"/>
      <c r="OON8" s="598"/>
      <c r="OOO8" s="598"/>
      <c r="OOP8" s="598"/>
      <c r="OOQ8" s="598"/>
      <c r="OOR8" s="598"/>
      <c r="OOS8" s="598"/>
      <c r="OOT8" s="598"/>
      <c r="OOU8" s="598"/>
      <c r="OOV8" s="598"/>
      <c r="OOW8" s="598"/>
      <c r="OOX8" s="598"/>
      <c r="OOY8" s="598"/>
      <c r="OOZ8" s="598"/>
      <c r="OPA8" s="598"/>
      <c r="OPB8" s="598"/>
      <c r="OPC8" s="598"/>
      <c r="OPD8" s="598"/>
      <c r="OPE8" s="598"/>
      <c r="OPF8" s="598"/>
      <c r="OPG8" s="598"/>
      <c r="OPH8" s="598"/>
      <c r="OPI8" s="598"/>
      <c r="OPJ8" s="598"/>
      <c r="OPK8" s="598"/>
      <c r="OPL8" s="598"/>
      <c r="OPM8" s="598"/>
      <c r="OPN8" s="598"/>
      <c r="OPO8" s="598"/>
      <c r="OPP8" s="598"/>
      <c r="OPQ8" s="598"/>
      <c r="OPR8" s="598"/>
      <c r="OPS8" s="598"/>
      <c r="OPT8" s="598"/>
      <c r="OPU8" s="598"/>
      <c r="OPV8" s="598"/>
      <c r="OPW8" s="598"/>
      <c r="OPX8" s="598"/>
      <c r="OPY8" s="598"/>
      <c r="OPZ8" s="598"/>
      <c r="OQA8" s="598"/>
      <c r="OQB8" s="598"/>
      <c r="OQC8" s="598"/>
      <c r="OQD8" s="598"/>
      <c r="OQE8" s="598"/>
      <c r="OQF8" s="598"/>
      <c r="OQG8" s="598"/>
      <c r="OQH8" s="598"/>
      <c r="OQI8" s="598"/>
      <c r="OQJ8" s="598"/>
      <c r="OQK8" s="598"/>
      <c r="OQL8" s="598"/>
      <c r="OQM8" s="598"/>
      <c r="OQN8" s="598"/>
      <c r="OQO8" s="598"/>
      <c r="OQP8" s="598"/>
      <c r="OQQ8" s="598"/>
      <c r="OQR8" s="598"/>
      <c r="OQS8" s="598"/>
      <c r="OQT8" s="598"/>
      <c r="OQU8" s="598"/>
      <c r="OQV8" s="598"/>
      <c r="OQW8" s="598"/>
      <c r="OQX8" s="598"/>
      <c r="OQY8" s="598"/>
      <c r="OQZ8" s="598"/>
      <c r="ORA8" s="598"/>
      <c r="ORB8" s="598"/>
      <c r="ORC8" s="598"/>
      <c r="ORD8" s="598"/>
      <c r="ORE8" s="598"/>
      <c r="ORF8" s="598"/>
      <c r="ORG8" s="598"/>
      <c r="ORH8" s="598"/>
      <c r="ORI8" s="598"/>
      <c r="ORJ8" s="598"/>
      <c r="ORK8" s="598"/>
      <c r="ORL8" s="598"/>
      <c r="ORM8" s="598"/>
      <c r="ORN8" s="598"/>
      <c r="ORO8" s="598"/>
      <c r="ORP8" s="598"/>
      <c r="ORQ8" s="598"/>
      <c r="ORR8" s="598"/>
      <c r="ORS8" s="598"/>
      <c r="ORT8" s="598"/>
      <c r="ORU8" s="598"/>
      <c r="ORV8" s="598"/>
      <c r="ORW8" s="598"/>
      <c r="ORX8" s="598"/>
      <c r="ORY8" s="598"/>
      <c r="ORZ8" s="598"/>
      <c r="OSA8" s="598"/>
      <c r="OSB8" s="598"/>
      <c r="OSC8" s="598"/>
      <c r="OSD8" s="598"/>
      <c r="OSE8" s="598"/>
      <c r="OSF8" s="598"/>
      <c r="OSG8" s="598"/>
      <c r="OSH8" s="598"/>
      <c r="OSI8" s="598"/>
      <c r="OSJ8" s="598"/>
      <c r="OSK8" s="598"/>
      <c r="OSL8" s="598"/>
      <c r="OSM8" s="598"/>
      <c r="OSN8" s="598"/>
      <c r="OSO8" s="598"/>
      <c r="OSP8" s="598"/>
      <c r="OSQ8" s="598"/>
      <c r="OSR8" s="598"/>
      <c r="OSS8" s="598"/>
      <c r="OST8" s="598"/>
      <c r="OSU8" s="598"/>
      <c r="OSV8" s="598"/>
      <c r="OSW8" s="598"/>
      <c r="OSX8" s="598"/>
      <c r="OSY8" s="598"/>
      <c r="OSZ8" s="598"/>
      <c r="OTA8" s="598"/>
      <c r="OTB8" s="598"/>
      <c r="OTC8" s="598"/>
      <c r="OTD8" s="598"/>
      <c r="OTE8" s="598"/>
      <c r="OTF8" s="598"/>
      <c r="OTG8" s="598"/>
      <c r="OTH8" s="598"/>
      <c r="OTI8" s="598"/>
      <c r="OTJ8" s="598"/>
      <c r="OTK8" s="598"/>
      <c r="OTL8" s="598"/>
      <c r="OTM8" s="598"/>
      <c r="OTN8" s="598"/>
      <c r="OTO8" s="598"/>
      <c r="OTP8" s="598"/>
      <c r="OTQ8" s="598"/>
      <c r="OTR8" s="598"/>
      <c r="OTS8" s="598"/>
      <c r="OTT8" s="598"/>
      <c r="OTU8" s="598"/>
      <c r="OTV8" s="598"/>
      <c r="OTW8" s="598"/>
      <c r="OTX8" s="598"/>
      <c r="OTY8" s="598"/>
      <c r="OTZ8" s="598"/>
      <c r="OUA8" s="598"/>
      <c r="OUB8" s="598"/>
      <c r="OUC8" s="598"/>
      <c r="OUD8" s="598"/>
      <c r="OUE8" s="598"/>
      <c r="OUF8" s="598"/>
      <c r="OUG8" s="598"/>
      <c r="OUH8" s="598"/>
      <c r="OUI8" s="598"/>
      <c r="OUJ8" s="598"/>
      <c r="OUK8" s="598"/>
      <c r="OUL8" s="598"/>
      <c r="OUM8" s="598"/>
      <c r="OUN8" s="598"/>
      <c r="OUO8" s="598"/>
      <c r="OUP8" s="598"/>
      <c r="OUQ8" s="598"/>
      <c r="OUR8" s="598"/>
      <c r="OUS8" s="598"/>
      <c r="OUT8" s="598"/>
      <c r="OUU8" s="598"/>
      <c r="OUV8" s="598"/>
      <c r="OUW8" s="598"/>
      <c r="OUX8" s="598"/>
      <c r="OUY8" s="598"/>
      <c r="OUZ8" s="598"/>
      <c r="OVA8" s="598"/>
      <c r="OVB8" s="598"/>
      <c r="OVC8" s="598"/>
      <c r="OVD8" s="598"/>
      <c r="OVE8" s="598"/>
      <c r="OVF8" s="598"/>
      <c r="OVG8" s="598"/>
      <c r="OVH8" s="598"/>
      <c r="OVI8" s="598"/>
      <c r="OVJ8" s="598"/>
      <c r="OVK8" s="598"/>
      <c r="OVL8" s="598"/>
      <c r="OVM8" s="598"/>
      <c r="OVN8" s="598"/>
      <c r="OVO8" s="598"/>
      <c r="OVP8" s="598"/>
      <c r="OVQ8" s="598"/>
      <c r="OVR8" s="598"/>
      <c r="OVS8" s="598"/>
      <c r="OVT8" s="598"/>
      <c r="OVU8" s="598"/>
      <c r="OVV8" s="598"/>
      <c r="OVW8" s="598"/>
      <c r="OVX8" s="598"/>
      <c r="OVY8" s="598"/>
      <c r="OVZ8" s="598"/>
      <c r="OWA8" s="598"/>
      <c r="OWB8" s="598"/>
      <c r="OWC8" s="598"/>
      <c r="OWD8" s="598"/>
      <c r="OWE8" s="598"/>
      <c r="OWF8" s="598"/>
      <c r="OWG8" s="598"/>
      <c r="OWH8" s="598"/>
      <c r="OWI8" s="598"/>
      <c r="OWJ8" s="598"/>
      <c r="OWK8" s="598"/>
      <c r="OWL8" s="598"/>
      <c r="OWM8" s="598"/>
      <c r="OWN8" s="598"/>
      <c r="OWO8" s="598"/>
      <c r="OWP8" s="598"/>
      <c r="OWQ8" s="598"/>
      <c r="OWR8" s="598"/>
      <c r="OWS8" s="598"/>
      <c r="OWT8" s="598"/>
      <c r="OWU8" s="598"/>
      <c r="OWV8" s="598"/>
      <c r="OWW8" s="598"/>
      <c r="OWX8" s="598"/>
      <c r="OWY8" s="598"/>
      <c r="OWZ8" s="598"/>
      <c r="OXA8" s="598"/>
      <c r="OXB8" s="598"/>
      <c r="OXC8" s="598"/>
      <c r="OXD8" s="598"/>
      <c r="OXE8" s="598"/>
      <c r="OXF8" s="598"/>
      <c r="OXG8" s="598"/>
      <c r="OXH8" s="598"/>
      <c r="OXI8" s="598"/>
      <c r="OXJ8" s="598"/>
      <c r="OXK8" s="598"/>
      <c r="OXL8" s="598"/>
      <c r="OXM8" s="598"/>
      <c r="OXN8" s="598"/>
      <c r="OXO8" s="598"/>
      <c r="OXP8" s="598"/>
      <c r="OXQ8" s="598"/>
      <c r="OXR8" s="598"/>
      <c r="OXS8" s="598"/>
      <c r="OXT8" s="598"/>
      <c r="OXU8" s="598"/>
      <c r="OXV8" s="598"/>
      <c r="OXW8" s="598"/>
      <c r="OXX8" s="598"/>
      <c r="OXY8" s="598"/>
      <c r="OXZ8" s="598"/>
      <c r="OYA8" s="598"/>
      <c r="OYB8" s="598"/>
      <c r="OYC8" s="598"/>
      <c r="OYD8" s="598"/>
      <c r="OYE8" s="598"/>
      <c r="OYF8" s="598"/>
      <c r="OYG8" s="598"/>
      <c r="OYH8" s="598"/>
      <c r="OYI8" s="598"/>
      <c r="OYJ8" s="598"/>
      <c r="OYK8" s="598"/>
      <c r="OYL8" s="598"/>
      <c r="OYM8" s="598"/>
      <c r="OYN8" s="598"/>
      <c r="OYO8" s="598"/>
      <c r="OYP8" s="598"/>
      <c r="OYQ8" s="598"/>
      <c r="OYR8" s="598"/>
      <c r="OYS8" s="598"/>
      <c r="OYT8" s="598"/>
      <c r="OYU8" s="598"/>
      <c r="OYV8" s="598"/>
      <c r="OYW8" s="598"/>
      <c r="OYX8" s="598"/>
      <c r="OYY8" s="598"/>
      <c r="OYZ8" s="598"/>
      <c r="OZA8" s="598"/>
      <c r="OZB8" s="598"/>
      <c r="OZC8" s="598"/>
      <c r="OZD8" s="598"/>
      <c r="OZE8" s="598"/>
      <c r="OZF8" s="598"/>
      <c r="OZG8" s="598"/>
      <c r="OZH8" s="598"/>
      <c r="OZI8" s="598"/>
      <c r="OZJ8" s="598"/>
      <c r="OZK8" s="598"/>
      <c r="OZL8" s="598"/>
      <c r="OZM8" s="598"/>
      <c r="OZN8" s="598"/>
      <c r="OZO8" s="598"/>
      <c r="OZP8" s="598"/>
      <c r="OZQ8" s="598"/>
      <c r="OZR8" s="598"/>
      <c r="OZS8" s="598"/>
      <c r="OZT8" s="598"/>
      <c r="OZU8" s="598"/>
      <c r="OZV8" s="598"/>
      <c r="OZW8" s="598"/>
      <c r="OZX8" s="598"/>
      <c r="OZY8" s="598"/>
      <c r="OZZ8" s="598"/>
      <c r="PAA8" s="598"/>
      <c r="PAB8" s="598"/>
      <c r="PAC8" s="598"/>
      <c r="PAD8" s="598"/>
      <c r="PAE8" s="598"/>
      <c r="PAF8" s="598"/>
      <c r="PAG8" s="598"/>
      <c r="PAH8" s="598"/>
      <c r="PAI8" s="598"/>
      <c r="PAJ8" s="598"/>
      <c r="PAK8" s="598"/>
      <c r="PAL8" s="598"/>
      <c r="PAM8" s="598"/>
      <c r="PAN8" s="598"/>
      <c r="PAO8" s="598"/>
      <c r="PAP8" s="598"/>
      <c r="PAQ8" s="598"/>
      <c r="PAR8" s="598"/>
      <c r="PAS8" s="598"/>
      <c r="PAT8" s="598"/>
      <c r="PAU8" s="598"/>
      <c r="PAV8" s="598"/>
      <c r="PAW8" s="598"/>
      <c r="PAX8" s="598"/>
      <c r="PAY8" s="598"/>
      <c r="PAZ8" s="598"/>
      <c r="PBA8" s="598"/>
      <c r="PBB8" s="598"/>
      <c r="PBC8" s="598"/>
      <c r="PBD8" s="598"/>
      <c r="PBE8" s="598"/>
      <c r="PBF8" s="598"/>
      <c r="PBG8" s="598"/>
      <c r="PBH8" s="598"/>
      <c r="PBI8" s="598"/>
      <c r="PBJ8" s="598"/>
      <c r="PBK8" s="598"/>
      <c r="PBL8" s="598"/>
      <c r="PBM8" s="598"/>
      <c r="PBN8" s="598"/>
      <c r="PBO8" s="598"/>
      <c r="PBP8" s="598"/>
      <c r="PBQ8" s="598"/>
      <c r="PBR8" s="598"/>
      <c r="PBS8" s="598"/>
      <c r="PBT8" s="598"/>
      <c r="PBU8" s="598"/>
      <c r="PBV8" s="598"/>
      <c r="PBW8" s="598"/>
      <c r="PBX8" s="598"/>
      <c r="PBY8" s="598"/>
      <c r="PBZ8" s="598"/>
      <c r="PCA8" s="598"/>
      <c r="PCB8" s="598"/>
      <c r="PCC8" s="598"/>
      <c r="PCD8" s="598"/>
      <c r="PCE8" s="598"/>
      <c r="PCF8" s="598"/>
      <c r="PCG8" s="598"/>
      <c r="PCH8" s="598"/>
      <c r="PCI8" s="598"/>
      <c r="PCJ8" s="598"/>
      <c r="PCK8" s="598"/>
      <c r="PCL8" s="598"/>
      <c r="PCM8" s="598"/>
      <c r="PCN8" s="598"/>
      <c r="PCO8" s="598"/>
      <c r="PCP8" s="598"/>
      <c r="PCQ8" s="598"/>
      <c r="PCR8" s="598"/>
      <c r="PCS8" s="598"/>
      <c r="PCT8" s="598"/>
      <c r="PCU8" s="598"/>
      <c r="PCV8" s="598"/>
      <c r="PCW8" s="598"/>
      <c r="PCX8" s="598"/>
      <c r="PCY8" s="598"/>
      <c r="PCZ8" s="598"/>
      <c r="PDA8" s="598"/>
      <c r="PDB8" s="598"/>
      <c r="PDC8" s="598"/>
      <c r="PDD8" s="598"/>
      <c r="PDE8" s="598"/>
      <c r="PDF8" s="598"/>
      <c r="PDG8" s="598"/>
      <c r="PDH8" s="598"/>
      <c r="PDI8" s="598"/>
      <c r="PDJ8" s="598"/>
      <c r="PDK8" s="598"/>
      <c r="PDL8" s="598"/>
      <c r="PDM8" s="598"/>
      <c r="PDN8" s="598"/>
      <c r="PDO8" s="598"/>
      <c r="PDP8" s="598"/>
      <c r="PDQ8" s="598"/>
      <c r="PDR8" s="598"/>
      <c r="PDS8" s="598"/>
      <c r="PDT8" s="598"/>
      <c r="PDU8" s="598"/>
      <c r="PDV8" s="598"/>
      <c r="PDW8" s="598"/>
      <c r="PDX8" s="598"/>
      <c r="PDY8" s="598"/>
      <c r="PDZ8" s="598"/>
      <c r="PEA8" s="598"/>
      <c r="PEB8" s="598"/>
      <c r="PEC8" s="598"/>
      <c r="PED8" s="598"/>
      <c r="PEE8" s="598"/>
      <c r="PEF8" s="598"/>
      <c r="PEG8" s="598"/>
      <c r="PEH8" s="598"/>
      <c r="PEI8" s="598"/>
      <c r="PEJ8" s="598"/>
      <c r="PEK8" s="598"/>
      <c r="PEL8" s="598"/>
      <c r="PEM8" s="598"/>
      <c r="PEN8" s="598"/>
      <c r="PEO8" s="598"/>
      <c r="PEP8" s="598"/>
      <c r="PEQ8" s="598"/>
      <c r="PER8" s="598"/>
      <c r="PES8" s="598"/>
      <c r="PET8" s="598"/>
      <c r="PEU8" s="598"/>
      <c r="PEV8" s="598"/>
      <c r="PEW8" s="598"/>
      <c r="PEX8" s="598"/>
      <c r="PEY8" s="598"/>
      <c r="PEZ8" s="598"/>
      <c r="PFA8" s="598"/>
      <c r="PFB8" s="598"/>
      <c r="PFC8" s="598"/>
      <c r="PFD8" s="598"/>
      <c r="PFE8" s="598"/>
      <c r="PFF8" s="598"/>
      <c r="PFG8" s="598"/>
      <c r="PFH8" s="598"/>
      <c r="PFI8" s="598"/>
      <c r="PFJ8" s="598"/>
      <c r="PFK8" s="598"/>
      <c r="PFL8" s="598"/>
      <c r="PFM8" s="598"/>
      <c r="PFN8" s="598"/>
      <c r="PFO8" s="598"/>
      <c r="PFP8" s="598"/>
      <c r="PFQ8" s="598"/>
      <c r="PFR8" s="598"/>
      <c r="PFS8" s="598"/>
      <c r="PFT8" s="598"/>
      <c r="PFU8" s="598"/>
      <c r="PFV8" s="598"/>
      <c r="PFW8" s="598"/>
      <c r="PFX8" s="598"/>
      <c r="PFY8" s="598"/>
      <c r="PFZ8" s="598"/>
      <c r="PGA8" s="598"/>
      <c r="PGB8" s="598"/>
      <c r="PGC8" s="598"/>
      <c r="PGD8" s="598"/>
      <c r="PGE8" s="598"/>
      <c r="PGF8" s="598"/>
      <c r="PGG8" s="598"/>
      <c r="PGH8" s="598"/>
      <c r="PGI8" s="598"/>
      <c r="PGJ8" s="598"/>
      <c r="PGK8" s="598"/>
      <c r="PGL8" s="598"/>
      <c r="PGM8" s="598"/>
      <c r="PGN8" s="598"/>
      <c r="PGO8" s="598"/>
      <c r="PGP8" s="598"/>
      <c r="PGQ8" s="598"/>
      <c r="PGR8" s="598"/>
      <c r="PGS8" s="598"/>
      <c r="PGT8" s="598"/>
      <c r="PGU8" s="598"/>
      <c r="PGV8" s="598"/>
      <c r="PGW8" s="598"/>
      <c r="PGX8" s="598"/>
      <c r="PGY8" s="598"/>
      <c r="PGZ8" s="598"/>
      <c r="PHA8" s="598"/>
      <c r="PHB8" s="598"/>
      <c r="PHC8" s="598"/>
      <c r="PHD8" s="598"/>
      <c r="PHE8" s="598"/>
      <c r="PHF8" s="598"/>
      <c r="PHG8" s="598"/>
      <c r="PHH8" s="598"/>
      <c r="PHI8" s="598"/>
      <c r="PHJ8" s="598"/>
      <c r="PHK8" s="598"/>
      <c r="PHL8" s="598"/>
      <c r="PHM8" s="598"/>
      <c r="PHN8" s="598"/>
      <c r="PHO8" s="598"/>
      <c r="PHP8" s="598"/>
      <c r="PHQ8" s="598"/>
      <c r="PHR8" s="598"/>
      <c r="PHS8" s="598"/>
      <c r="PHT8" s="598"/>
      <c r="PHU8" s="598"/>
      <c r="PHV8" s="598"/>
      <c r="PHW8" s="598"/>
      <c r="PHX8" s="598"/>
      <c r="PHY8" s="598"/>
      <c r="PHZ8" s="598"/>
      <c r="PIA8" s="598"/>
      <c r="PIB8" s="598"/>
      <c r="PIC8" s="598"/>
      <c r="PID8" s="598"/>
      <c r="PIE8" s="598"/>
      <c r="PIF8" s="598"/>
      <c r="PIG8" s="598"/>
      <c r="PIH8" s="598"/>
      <c r="PII8" s="598"/>
      <c r="PIJ8" s="598"/>
      <c r="PIK8" s="598"/>
      <c r="PIL8" s="598"/>
      <c r="PIM8" s="598"/>
      <c r="PIN8" s="598"/>
      <c r="PIO8" s="598"/>
      <c r="PIP8" s="598"/>
      <c r="PIQ8" s="598"/>
      <c r="PIR8" s="598"/>
      <c r="PIS8" s="598"/>
      <c r="PIT8" s="598"/>
      <c r="PIU8" s="598"/>
      <c r="PIV8" s="598"/>
      <c r="PIW8" s="598"/>
      <c r="PIX8" s="598"/>
      <c r="PIY8" s="598"/>
      <c r="PIZ8" s="598"/>
      <c r="PJA8" s="598"/>
      <c r="PJB8" s="598"/>
      <c r="PJC8" s="598"/>
      <c r="PJD8" s="598"/>
      <c r="PJE8" s="598"/>
      <c r="PJF8" s="598"/>
      <c r="PJG8" s="598"/>
      <c r="PJH8" s="598"/>
      <c r="PJI8" s="598"/>
      <c r="PJJ8" s="598"/>
      <c r="PJK8" s="598"/>
      <c r="PJL8" s="598"/>
      <c r="PJM8" s="598"/>
      <c r="PJN8" s="598"/>
      <c r="PJO8" s="598"/>
      <c r="PJP8" s="598"/>
      <c r="PJQ8" s="598"/>
      <c r="PJR8" s="598"/>
      <c r="PJS8" s="598"/>
      <c r="PJT8" s="598"/>
      <c r="PJU8" s="598"/>
      <c r="PJV8" s="598"/>
      <c r="PJW8" s="598"/>
      <c r="PJX8" s="598"/>
      <c r="PJY8" s="598"/>
      <c r="PJZ8" s="598"/>
      <c r="PKA8" s="598"/>
      <c r="PKB8" s="598"/>
      <c r="PKC8" s="598"/>
      <c r="PKD8" s="598"/>
      <c r="PKE8" s="598"/>
      <c r="PKF8" s="598"/>
      <c r="PKG8" s="598"/>
      <c r="PKH8" s="598"/>
      <c r="PKI8" s="598"/>
      <c r="PKJ8" s="598"/>
      <c r="PKK8" s="598"/>
      <c r="PKL8" s="598"/>
      <c r="PKM8" s="598"/>
      <c r="PKN8" s="598"/>
      <c r="PKO8" s="598"/>
      <c r="PKP8" s="598"/>
      <c r="PKQ8" s="598"/>
      <c r="PKR8" s="598"/>
      <c r="PKS8" s="598"/>
      <c r="PKT8" s="598"/>
      <c r="PKU8" s="598"/>
      <c r="PKV8" s="598"/>
      <c r="PKW8" s="598"/>
      <c r="PKX8" s="598"/>
      <c r="PKY8" s="598"/>
      <c r="PKZ8" s="598"/>
      <c r="PLA8" s="598"/>
      <c r="PLB8" s="598"/>
      <c r="PLC8" s="598"/>
      <c r="PLD8" s="598"/>
      <c r="PLE8" s="598"/>
      <c r="PLF8" s="598"/>
      <c r="PLG8" s="598"/>
      <c r="PLH8" s="598"/>
      <c r="PLI8" s="598"/>
      <c r="PLJ8" s="598"/>
      <c r="PLK8" s="598"/>
      <c r="PLL8" s="598"/>
      <c r="PLM8" s="598"/>
      <c r="PLN8" s="598"/>
      <c r="PLO8" s="598"/>
      <c r="PLP8" s="598"/>
      <c r="PLQ8" s="598"/>
      <c r="PLR8" s="598"/>
      <c r="PLS8" s="598"/>
      <c r="PLT8" s="598"/>
      <c r="PLU8" s="598"/>
      <c r="PLV8" s="598"/>
      <c r="PLW8" s="598"/>
      <c r="PLX8" s="598"/>
      <c r="PLY8" s="598"/>
      <c r="PLZ8" s="598"/>
      <c r="PMA8" s="598"/>
      <c r="PMB8" s="598"/>
      <c r="PMC8" s="598"/>
      <c r="PMD8" s="598"/>
      <c r="PME8" s="598"/>
      <c r="PMF8" s="598"/>
      <c r="PMG8" s="598"/>
      <c r="PMH8" s="598"/>
      <c r="PMI8" s="598"/>
      <c r="PMJ8" s="598"/>
      <c r="PMK8" s="598"/>
      <c r="PML8" s="598"/>
      <c r="PMM8" s="598"/>
      <c r="PMN8" s="598"/>
      <c r="PMO8" s="598"/>
      <c r="PMP8" s="598"/>
      <c r="PMQ8" s="598"/>
      <c r="PMR8" s="598"/>
      <c r="PMS8" s="598"/>
      <c r="PMT8" s="598"/>
      <c r="PMU8" s="598"/>
      <c r="PMV8" s="598"/>
      <c r="PMW8" s="598"/>
      <c r="PMX8" s="598"/>
      <c r="PMY8" s="598"/>
      <c r="PMZ8" s="598"/>
      <c r="PNA8" s="598"/>
      <c r="PNB8" s="598"/>
      <c r="PNC8" s="598"/>
      <c r="PND8" s="598"/>
      <c r="PNE8" s="598"/>
      <c r="PNF8" s="598"/>
      <c r="PNG8" s="598"/>
      <c r="PNH8" s="598"/>
      <c r="PNI8" s="598"/>
      <c r="PNJ8" s="598"/>
      <c r="PNK8" s="598"/>
      <c r="PNL8" s="598"/>
      <c r="PNM8" s="598"/>
      <c r="PNN8" s="598"/>
      <c r="PNO8" s="598"/>
      <c r="PNP8" s="598"/>
      <c r="PNQ8" s="598"/>
      <c r="PNR8" s="598"/>
      <c r="PNS8" s="598"/>
      <c r="PNT8" s="598"/>
      <c r="PNU8" s="598"/>
      <c r="PNV8" s="598"/>
      <c r="PNW8" s="598"/>
      <c r="PNX8" s="598"/>
      <c r="PNY8" s="598"/>
      <c r="PNZ8" s="598"/>
      <c r="POA8" s="598"/>
      <c r="POB8" s="598"/>
      <c r="POC8" s="598"/>
      <c r="POD8" s="598"/>
      <c r="POE8" s="598"/>
      <c r="POF8" s="598"/>
      <c r="POG8" s="598"/>
      <c r="POH8" s="598"/>
      <c r="POI8" s="598"/>
      <c r="POJ8" s="598"/>
      <c r="POK8" s="598"/>
      <c r="POL8" s="598"/>
      <c r="POM8" s="598"/>
      <c r="PON8" s="598"/>
      <c r="POO8" s="598"/>
      <c r="POP8" s="598"/>
      <c r="POQ8" s="598"/>
      <c r="POR8" s="598"/>
      <c r="POS8" s="598"/>
      <c r="POT8" s="598"/>
      <c r="POU8" s="598"/>
      <c r="POV8" s="598"/>
      <c r="POW8" s="598"/>
      <c r="POX8" s="598"/>
      <c r="POY8" s="598"/>
      <c r="POZ8" s="598"/>
      <c r="PPA8" s="598"/>
      <c r="PPB8" s="598"/>
      <c r="PPC8" s="598"/>
      <c r="PPD8" s="598"/>
      <c r="PPE8" s="598"/>
      <c r="PPF8" s="598"/>
      <c r="PPG8" s="598"/>
      <c r="PPH8" s="598"/>
      <c r="PPI8" s="598"/>
      <c r="PPJ8" s="598"/>
      <c r="PPK8" s="598"/>
      <c r="PPL8" s="598"/>
      <c r="PPM8" s="598"/>
      <c r="PPN8" s="598"/>
      <c r="PPO8" s="598"/>
      <c r="PPP8" s="598"/>
      <c r="PPQ8" s="598"/>
      <c r="PPR8" s="598"/>
      <c r="PPS8" s="598"/>
      <c r="PPT8" s="598"/>
      <c r="PPU8" s="598"/>
      <c r="PPV8" s="598"/>
      <c r="PPW8" s="598"/>
      <c r="PPX8" s="598"/>
      <c r="PPY8" s="598"/>
      <c r="PPZ8" s="598"/>
      <c r="PQA8" s="598"/>
      <c r="PQB8" s="598"/>
      <c r="PQC8" s="598"/>
      <c r="PQD8" s="598"/>
      <c r="PQE8" s="598"/>
      <c r="PQF8" s="598"/>
      <c r="PQG8" s="598"/>
      <c r="PQH8" s="598"/>
      <c r="PQI8" s="598"/>
      <c r="PQJ8" s="598"/>
      <c r="PQK8" s="598"/>
      <c r="PQL8" s="598"/>
      <c r="PQM8" s="598"/>
      <c r="PQN8" s="598"/>
      <c r="PQO8" s="598"/>
      <c r="PQP8" s="598"/>
      <c r="PQQ8" s="598"/>
      <c r="PQR8" s="598"/>
      <c r="PQS8" s="598"/>
      <c r="PQT8" s="598"/>
      <c r="PQU8" s="598"/>
      <c r="PQV8" s="598"/>
      <c r="PQW8" s="598"/>
      <c r="PQX8" s="598"/>
      <c r="PQY8" s="598"/>
      <c r="PQZ8" s="598"/>
      <c r="PRA8" s="598"/>
      <c r="PRB8" s="598"/>
      <c r="PRC8" s="598"/>
      <c r="PRD8" s="598"/>
      <c r="PRE8" s="598"/>
      <c r="PRF8" s="598"/>
      <c r="PRG8" s="598"/>
      <c r="PRH8" s="598"/>
      <c r="PRI8" s="598"/>
      <c r="PRJ8" s="598"/>
      <c r="PRK8" s="598"/>
      <c r="PRL8" s="598"/>
      <c r="PRM8" s="598"/>
      <c r="PRN8" s="598"/>
      <c r="PRO8" s="598"/>
      <c r="PRP8" s="598"/>
      <c r="PRQ8" s="598"/>
      <c r="PRR8" s="598"/>
      <c r="PRS8" s="598"/>
      <c r="PRT8" s="598"/>
      <c r="PRU8" s="598"/>
      <c r="PRV8" s="598"/>
      <c r="PRW8" s="598"/>
      <c r="PRX8" s="598"/>
      <c r="PRY8" s="598"/>
      <c r="PRZ8" s="598"/>
      <c r="PSA8" s="598"/>
      <c r="PSB8" s="598"/>
      <c r="PSC8" s="598"/>
      <c r="PSD8" s="598"/>
      <c r="PSE8" s="598"/>
      <c r="PSF8" s="598"/>
      <c r="PSG8" s="598"/>
      <c r="PSH8" s="598"/>
      <c r="PSI8" s="598"/>
      <c r="PSJ8" s="598"/>
      <c r="PSK8" s="598"/>
      <c r="PSL8" s="598"/>
      <c r="PSM8" s="598"/>
      <c r="PSN8" s="598"/>
      <c r="PSO8" s="598"/>
      <c r="PSP8" s="598"/>
      <c r="PSQ8" s="598"/>
      <c r="PSR8" s="598"/>
      <c r="PSS8" s="598"/>
      <c r="PST8" s="598"/>
      <c r="PSU8" s="598"/>
      <c r="PSV8" s="598"/>
      <c r="PSW8" s="598"/>
      <c r="PSX8" s="598"/>
      <c r="PSY8" s="598"/>
      <c r="PSZ8" s="598"/>
      <c r="PTA8" s="598"/>
      <c r="PTB8" s="598"/>
      <c r="PTC8" s="598"/>
      <c r="PTD8" s="598"/>
      <c r="PTE8" s="598"/>
      <c r="PTF8" s="598"/>
      <c r="PTG8" s="598"/>
      <c r="PTH8" s="598"/>
      <c r="PTI8" s="598"/>
      <c r="PTJ8" s="598"/>
      <c r="PTK8" s="598"/>
      <c r="PTL8" s="598"/>
      <c r="PTM8" s="598"/>
      <c r="PTN8" s="598"/>
      <c r="PTO8" s="598"/>
      <c r="PTP8" s="598"/>
      <c r="PTQ8" s="598"/>
      <c r="PTR8" s="598"/>
      <c r="PTS8" s="598"/>
      <c r="PTT8" s="598"/>
      <c r="PTU8" s="598"/>
      <c r="PTV8" s="598"/>
      <c r="PTW8" s="598"/>
      <c r="PTX8" s="598"/>
      <c r="PTY8" s="598"/>
      <c r="PTZ8" s="598"/>
      <c r="PUA8" s="598"/>
      <c r="PUB8" s="598"/>
      <c r="PUC8" s="598"/>
      <c r="PUD8" s="598"/>
      <c r="PUE8" s="598"/>
      <c r="PUF8" s="598"/>
      <c r="PUG8" s="598"/>
      <c r="PUH8" s="598"/>
      <c r="PUI8" s="598"/>
      <c r="PUJ8" s="598"/>
      <c r="PUK8" s="598"/>
      <c r="PUL8" s="598"/>
      <c r="PUM8" s="598"/>
      <c r="PUN8" s="598"/>
      <c r="PUO8" s="598"/>
      <c r="PUP8" s="598"/>
      <c r="PUQ8" s="598"/>
      <c r="PUR8" s="598"/>
      <c r="PUS8" s="598"/>
      <c r="PUT8" s="598"/>
      <c r="PUU8" s="598"/>
      <c r="PUV8" s="598"/>
      <c r="PUW8" s="598"/>
      <c r="PUX8" s="598"/>
      <c r="PUY8" s="598"/>
      <c r="PUZ8" s="598"/>
      <c r="PVA8" s="598"/>
      <c r="PVB8" s="598"/>
      <c r="PVC8" s="598"/>
      <c r="PVD8" s="598"/>
      <c r="PVE8" s="598"/>
      <c r="PVF8" s="598"/>
      <c r="PVG8" s="598"/>
      <c r="PVH8" s="598"/>
      <c r="PVI8" s="598"/>
      <c r="PVJ8" s="598"/>
      <c r="PVK8" s="598"/>
      <c r="PVL8" s="598"/>
      <c r="PVM8" s="598"/>
      <c r="PVN8" s="598"/>
      <c r="PVO8" s="598"/>
      <c r="PVP8" s="598"/>
      <c r="PVQ8" s="598"/>
      <c r="PVR8" s="598"/>
      <c r="PVS8" s="598"/>
      <c r="PVT8" s="598"/>
      <c r="PVU8" s="598"/>
      <c r="PVV8" s="598"/>
      <c r="PVW8" s="598"/>
      <c r="PVX8" s="598"/>
      <c r="PVY8" s="598"/>
      <c r="PVZ8" s="598"/>
      <c r="PWA8" s="598"/>
      <c r="PWB8" s="598"/>
      <c r="PWC8" s="598"/>
      <c r="PWD8" s="598"/>
      <c r="PWE8" s="598"/>
      <c r="PWF8" s="598"/>
      <c r="PWG8" s="598"/>
      <c r="PWH8" s="598"/>
      <c r="PWI8" s="598"/>
      <c r="PWJ8" s="598"/>
      <c r="PWK8" s="598"/>
      <c r="PWL8" s="598"/>
      <c r="PWM8" s="598"/>
      <c r="PWN8" s="598"/>
      <c r="PWO8" s="598"/>
      <c r="PWP8" s="598"/>
      <c r="PWQ8" s="598"/>
      <c r="PWR8" s="598"/>
      <c r="PWS8" s="598"/>
      <c r="PWT8" s="598"/>
      <c r="PWU8" s="598"/>
      <c r="PWV8" s="598"/>
      <c r="PWW8" s="598"/>
      <c r="PWX8" s="598"/>
      <c r="PWY8" s="598"/>
      <c r="PWZ8" s="598"/>
      <c r="PXA8" s="598"/>
      <c r="PXB8" s="598"/>
      <c r="PXC8" s="598"/>
      <c r="PXD8" s="598"/>
      <c r="PXE8" s="598"/>
      <c r="PXF8" s="598"/>
      <c r="PXG8" s="598"/>
      <c r="PXH8" s="598"/>
      <c r="PXI8" s="598"/>
      <c r="PXJ8" s="598"/>
      <c r="PXK8" s="598"/>
      <c r="PXL8" s="598"/>
      <c r="PXM8" s="598"/>
      <c r="PXN8" s="598"/>
      <c r="PXO8" s="598"/>
      <c r="PXP8" s="598"/>
      <c r="PXQ8" s="598"/>
      <c r="PXR8" s="598"/>
      <c r="PXS8" s="598"/>
      <c r="PXT8" s="598"/>
      <c r="PXU8" s="598"/>
      <c r="PXV8" s="598"/>
      <c r="PXW8" s="598"/>
      <c r="PXX8" s="598"/>
      <c r="PXY8" s="598"/>
      <c r="PXZ8" s="598"/>
      <c r="PYA8" s="598"/>
      <c r="PYB8" s="598"/>
      <c r="PYC8" s="598"/>
      <c r="PYD8" s="598"/>
      <c r="PYE8" s="598"/>
      <c r="PYF8" s="598"/>
      <c r="PYG8" s="598"/>
      <c r="PYH8" s="598"/>
      <c r="PYI8" s="598"/>
      <c r="PYJ8" s="598"/>
      <c r="PYK8" s="598"/>
      <c r="PYL8" s="598"/>
      <c r="PYM8" s="598"/>
      <c r="PYN8" s="598"/>
      <c r="PYO8" s="598"/>
      <c r="PYP8" s="598"/>
      <c r="PYQ8" s="598"/>
      <c r="PYR8" s="598"/>
      <c r="PYS8" s="598"/>
      <c r="PYT8" s="598"/>
      <c r="PYU8" s="598"/>
      <c r="PYV8" s="598"/>
      <c r="PYW8" s="598"/>
      <c r="PYX8" s="598"/>
      <c r="PYY8" s="598"/>
      <c r="PYZ8" s="598"/>
      <c r="PZA8" s="598"/>
      <c r="PZB8" s="598"/>
      <c r="PZC8" s="598"/>
      <c r="PZD8" s="598"/>
      <c r="PZE8" s="598"/>
      <c r="PZF8" s="598"/>
      <c r="PZG8" s="598"/>
      <c r="PZH8" s="598"/>
      <c r="PZI8" s="598"/>
      <c r="PZJ8" s="598"/>
      <c r="PZK8" s="598"/>
      <c r="PZL8" s="598"/>
      <c r="PZM8" s="598"/>
      <c r="PZN8" s="598"/>
      <c r="PZO8" s="598"/>
      <c r="PZP8" s="598"/>
      <c r="PZQ8" s="598"/>
      <c r="PZR8" s="598"/>
      <c r="PZS8" s="598"/>
      <c r="PZT8" s="598"/>
      <c r="PZU8" s="598"/>
      <c r="PZV8" s="598"/>
      <c r="PZW8" s="598"/>
      <c r="PZX8" s="598"/>
      <c r="PZY8" s="598"/>
      <c r="PZZ8" s="598"/>
      <c r="QAA8" s="598"/>
      <c r="QAB8" s="598"/>
      <c r="QAC8" s="598"/>
      <c r="QAD8" s="598"/>
      <c r="QAE8" s="598"/>
      <c r="QAF8" s="598"/>
      <c r="QAG8" s="598"/>
      <c r="QAH8" s="598"/>
      <c r="QAI8" s="598"/>
      <c r="QAJ8" s="598"/>
      <c r="QAK8" s="598"/>
      <c r="QAL8" s="598"/>
      <c r="QAM8" s="598"/>
      <c r="QAN8" s="598"/>
      <c r="QAO8" s="598"/>
      <c r="QAP8" s="598"/>
      <c r="QAQ8" s="598"/>
      <c r="QAR8" s="598"/>
      <c r="QAS8" s="598"/>
      <c r="QAT8" s="598"/>
      <c r="QAU8" s="598"/>
      <c r="QAV8" s="598"/>
      <c r="QAW8" s="598"/>
      <c r="QAX8" s="598"/>
      <c r="QAY8" s="598"/>
      <c r="QAZ8" s="598"/>
      <c r="QBA8" s="598"/>
      <c r="QBB8" s="598"/>
      <c r="QBC8" s="598"/>
      <c r="QBD8" s="598"/>
      <c r="QBE8" s="598"/>
      <c r="QBF8" s="598"/>
      <c r="QBG8" s="598"/>
      <c r="QBH8" s="598"/>
      <c r="QBI8" s="598"/>
      <c r="QBJ8" s="598"/>
      <c r="QBK8" s="598"/>
      <c r="QBL8" s="598"/>
      <c r="QBM8" s="598"/>
      <c r="QBN8" s="598"/>
      <c r="QBO8" s="598"/>
      <c r="QBP8" s="598"/>
      <c r="QBQ8" s="598"/>
      <c r="QBR8" s="598"/>
      <c r="QBS8" s="598"/>
      <c r="QBT8" s="598"/>
      <c r="QBU8" s="598"/>
      <c r="QBV8" s="598"/>
      <c r="QBW8" s="598"/>
      <c r="QBX8" s="598"/>
      <c r="QBY8" s="598"/>
      <c r="QBZ8" s="598"/>
      <c r="QCA8" s="598"/>
      <c r="QCB8" s="598"/>
      <c r="QCC8" s="598"/>
      <c r="QCD8" s="598"/>
      <c r="QCE8" s="598"/>
      <c r="QCF8" s="598"/>
      <c r="QCG8" s="598"/>
      <c r="QCH8" s="598"/>
      <c r="QCI8" s="598"/>
      <c r="QCJ8" s="598"/>
      <c r="QCK8" s="598"/>
      <c r="QCL8" s="598"/>
      <c r="QCM8" s="598"/>
      <c r="QCN8" s="598"/>
      <c r="QCO8" s="598"/>
      <c r="QCP8" s="598"/>
      <c r="QCQ8" s="598"/>
      <c r="QCR8" s="598"/>
      <c r="QCS8" s="598"/>
      <c r="QCT8" s="598"/>
      <c r="QCU8" s="598"/>
      <c r="QCV8" s="598"/>
      <c r="QCW8" s="598"/>
      <c r="QCX8" s="598"/>
      <c r="QCY8" s="598"/>
      <c r="QCZ8" s="598"/>
      <c r="QDA8" s="598"/>
      <c r="QDB8" s="598"/>
      <c r="QDC8" s="598"/>
      <c r="QDD8" s="598"/>
      <c r="QDE8" s="598"/>
      <c r="QDF8" s="598"/>
      <c r="QDG8" s="598"/>
      <c r="QDH8" s="598"/>
      <c r="QDI8" s="598"/>
      <c r="QDJ8" s="598"/>
      <c r="QDK8" s="598"/>
      <c r="QDL8" s="598"/>
      <c r="QDM8" s="598"/>
      <c r="QDN8" s="598"/>
      <c r="QDO8" s="598"/>
      <c r="QDP8" s="598"/>
      <c r="QDQ8" s="598"/>
      <c r="QDR8" s="598"/>
      <c r="QDS8" s="598"/>
      <c r="QDT8" s="598"/>
      <c r="QDU8" s="598"/>
      <c r="QDV8" s="598"/>
      <c r="QDW8" s="598"/>
      <c r="QDX8" s="598"/>
      <c r="QDY8" s="598"/>
      <c r="QDZ8" s="598"/>
      <c r="QEA8" s="598"/>
      <c r="QEB8" s="598"/>
      <c r="QEC8" s="598"/>
      <c r="QED8" s="598"/>
      <c r="QEE8" s="598"/>
      <c r="QEF8" s="598"/>
      <c r="QEG8" s="598"/>
      <c r="QEH8" s="598"/>
      <c r="QEI8" s="598"/>
      <c r="QEJ8" s="598"/>
      <c r="QEK8" s="598"/>
      <c r="QEL8" s="598"/>
      <c r="QEM8" s="598"/>
      <c r="QEN8" s="598"/>
      <c r="QEO8" s="598"/>
      <c r="QEP8" s="598"/>
      <c r="QEQ8" s="598"/>
      <c r="QER8" s="598"/>
      <c r="QES8" s="598"/>
      <c r="QET8" s="598"/>
      <c r="QEU8" s="598"/>
      <c r="QEV8" s="598"/>
      <c r="QEW8" s="598"/>
      <c r="QEX8" s="598"/>
      <c r="QEY8" s="598"/>
      <c r="QEZ8" s="598"/>
      <c r="QFA8" s="598"/>
      <c r="QFB8" s="598"/>
      <c r="QFC8" s="598"/>
      <c r="QFD8" s="598"/>
      <c r="QFE8" s="598"/>
      <c r="QFF8" s="598"/>
      <c r="QFG8" s="598"/>
      <c r="QFH8" s="598"/>
      <c r="QFI8" s="598"/>
      <c r="QFJ8" s="598"/>
      <c r="QFK8" s="598"/>
      <c r="QFL8" s="598"/>
      <c r="QFM8" s="598"/>
      <c r="QFN8" s="598"/>
      <c r="QFO8" s="598"/>
      <c r="QFP8" s="598"/>
      <c r="QFQ8" s="598"/>
      <c r="QFR8" s="598"/>
      <c r="QFS8" s="598"/>
      <c r="QFT8" s="598"/>
      <c r="QFU8" s="598"/>
      <c r="QFV8" s="598"/>
      <c r="QFW8" s="598"/>
      <c r="QFX8" s="598"/>
      <c r="QFY8" s="598"/>
      <c r="QFZ8" s="598"/>
      <c r="QGA8" s="598"/>
      <c r="QGB8" s="598"/>
      <c r="QGC8" s="598"/>
      <c r="QGD8" s="598"/>
      <c r="QGE8" s="598"/>
      <c r="QGF8" s="598"/>
      <c r="QGG8" s="598"/>
      <c r="QGH8" s="598"/>
      <c r="QGI8" s="598"/>
      <c r="QGJ8" s="598"/>
      <c r="QGK8" s="598"/>
      <c r="QGL8" s="598"/>
      <c r="QGM8" s="598"/>
      <c r="QGN8" s="598"/>
      <c r="QGO8" s="598"/>
      <c r="QGP8" s="598"/>
      <c r="QGQ8" s="598"/>
      <c r="QGR8" s="598"/>
      <c r="QGS8" s="598"/>
      <c r="QGT8" s="598"/>
      <c r="QGU8" s="598"/>
      <c r="QGV8" s="598"/>
      <c r="QGW8" s="598"/>
      <c r="QGX8" s="598"/>
      <c r="QGY8" s="598"/>
      <c r="QGZ8" s="598"/>
      <c r="QHA8" s="598"/>
      <c r="QHB8" s="598"/>
      <c r="QHC8" s="598"/>
      <c r="QHD8" s="598"/>
      <c r="QHE8" s="598"/>
      <c r="QHF8" s="598"/>
      <c r="QHG8" s="598"/>
      <c r="QHH8" s="598"/>
      <c r="QHI8" s="598"/>
      <c r="QHJ8" s="598"/>
      <c r="QHK8" s="598"/>
      <c r="QHL8" s="598"/>
      <c r="QHM8" s="598"/>
      <c r="QHN8" s="598"/>
      <c r="QHO8" s="598"/>
      <c r="QHP8" s="598"/>
      <c r="QHQ8" s="598"/>
      <c r="QHR8" s="598"/>
      <c r="QHS8" s="598"/>
      <c r="QHT8" s="598"/>
      <c r="QHU8" s="598"/>
      <c r="QHV8" s="598"/>
      <c r="QHW8" s="598"/>
      <c r="QHX8" s="598"/>
      <c r="QHY8" s="598"/>
      <c r="QHZ8" s="598"/>
      <c r="QIA8" s="598"/>
      <c r="QIB8" s="598"/>
      <c r="QIC8" s="598"/>
      <c r="QID8" s="598"/>
      <c r="QIE8" s="598"/>
      <c r="QIF8" s="598"/>
      <c r="QIG8" s="598"/>
      <c r="QIH8" s="598"/>
      <c r="QII8" s="598"/>
      <c r="QIJ8" s="598"/>
      <c r="QIK8" s="598"/>
      <c r="QIL8" s="598"/>
      <c r="QIM8" s="598"/>
      <c r="QIN8" s="598"/>
      <c r="QIO8" s="598"/>
      <c r="QIP8" s="598"/>
      <c r="QIQ8" s="598"/>
      <c r="QIR8" s="598"/>
      <c r="QIS8" s="598"/>
      <c r="QIT8" s="598"/>
      <c r="QIU8" s="598"/>
      <c r="QIV8" s="598"/>
      <c r="QIW8" s="598"/>
      <c r="QIX8" s="598"/>
      <c r="QIY8" s="598"/>
      <c r="QIZ8" s="598"/>
      <c r="QJA8" s="598"/>
      <c r="QJB8" s="598"/>
      <c r="QJC8" s="598"/>
      <c r="QJD8" s="598"/>
      <c r="QJE8" s="598"/>
      <c r="QJF8" s="598"/>
      <c r="QJG8" s="598"/>
      <c r="QJH8" s="598"/>
      <c r="QJI8" s="598"/>
      <c r="QJJ8" s="598"/>
      <c r="QJK8" s="598"/>
      <c r="QJL8" s="598"/>
      <c r="QJM8" s="598"/>
      <c r="QJN8" s="598"/>
      <c r="QJO8" s="598"/>
      <c r="QJP8" s="598"/>
      <c r="QJQ8" s="598"/>
      <c r="QJR8" s="598"/>
      <c r="QJS8" s="598"/>
      <c r="QJT8" s="598"/>
      <c r="QJU8" s="598"/>
      <c r="QJV8" s="598"/>
      <c r="QJW8" s="598"/>
      <c r="QJX8" s="598"/>
      <c r="QJY8" s="598"/>
      <c r="QJZ8" s="598"/>
      <c r="QKA8" s="598"/>
      <c r="QKB8" s="598"/>
      <c r="QKC8" s="598"/>
      <c r="QKD8" s="598"/>
      <c r="QKE8" s="598"/>
      <c r="QKF8" s="598"/>
      <c r="QKG8" s="598"/>
      <c r="QKH8" s="598"/>
      <c r="QKI8" s="598"/>
      <c r="QKJ8" s="598"/>
      <c r="QKK8" s="598"/>
      <c r="QKL8" s="598"/>
      <c r="QKM8" s="598"/>
      <c r="QKN8" s="598"/>
      <c r="QKO8" s="598"/>
      <c r="QKP8" s="598"/>
      <c r="QKQ8" s="598"/>
      <c r="QKR8" s="598"/>
      <c r="QKS8" s="598"/>
      <c r="QKT8" s="598"/>
      <c r="QKU8" s="598"/>
      <c r="QKV8" s="598"/>
      <c r="QKW8" s="598"/>
      <c r="QKX8" s="598"/>
      <c r="QKY8" s="598"/>
      <c r="QKZ8" s="598"/>
      <c r="QLA8" s="598"/>
      <c r="QLB8" s="598"/>
      <c r="QLC8" s="598"/>
      <c r="QLD8" s="598"/>
      <c r="QLE8" s="598"/>
      <c r="QLF8" s="598"/>
      <c r="QLG8" s="598"/>
      <c r="QLH8" s="598"/>
      <c r="QLI8" s="598"/>
      <c r="QLJ8" s="598"/>
      <c r="QLK8" s="598"/>
      <c r="QLL8" s="598"/>
      <c r="QLM8" s="598"/>
      <c r="QLN8" s="598"/>
      <c r="QLO8" s="598"/>
      <c r="QLP8" s="598"/>
      <c r="QLQ8" s="598"/>
      <c r="QLR8" s="598"/>
      <c r="QLS8" s="598"/>
      <c r="QLT8" s="598"/>
      <c r="QLU8" s="598"/>
      <c r="QLV8" s="598"/>
      <c r="QLW8" s="598"/>
      <c r="QLX8" s="598"/>
      <c r="QLY8" s="598"/>
      <c r="QLZ8" s="598"/>
      <c r="QMA8" s="598"/>
      <c r="QMB8" s="598"/>
      <c r="QMC8" s="598"/>
      <c r="QMD8" s="598"/>
      <c r="QME8" s="598"/>
      <c r="QMF8" s="598"/>
      <c r="QMG8" s="598"/>
      <c r="QMH8" s="598"/>
      <c r="QMI8" s="598"/>
      <c r="QMJ8" s="598"/>
      <c r="QMK8" s="598"/>
      <c r="QML8" s="598"/>
      <c r="QMM8" s="598"/>
      <c r="QMN8" s="598"/>
      <c r="QMO8" s="598"/>
      <c r="QMP8" s="598"/>
      <c r="QMQ8" s="598"/>
      <c r="QMR8" s="598"/>
      <c r="QMS8" s="598"/>
      <c r="QMT8" s="598"/>
      <c r="QMU8" s="598"/>
      <c r="QMV8" s="598"/>
      <c r="QMW8" s="598"/>
      <c r="QMX8" s="598"/>
      <c r="QMY8" s="598"/>
      <c r="QMZ8" s="598"/>
      <c r="QNA8" s="598"/>
      <c r="QNB8" s="598"/>
      <c r="QNC8" s="598"/>
      <c r="QND8" s="598"/>
      <c r="QNE8" s="598"/>
      <c r="QNF8" s="598"/>
      <c r="QNG8" s="598"/>
      <c r="QNH8" s="598"/>
      <c r="QNI8" s="598"/>
      <c r="QNJ8" s="598"/>
      <c r="QNK8" s="598"/>
      <c r="QNL8" s="598"/>
      <c r="QNM8" s="598"/>
      <c r="QNN8" s="598"/>
      <c r="QNO8" s="598"/>
      <c r="QNP8" s="598"/>
      <c r="QNQ8" s="598"/>
      <c r="QNR8" s="598"/>
      <c r="QNS8" s="598"/>
      <c r="QNT8" s="598"/>
      <c r="QNU8" s="598"/>
      <c r="QNV8" s="598"/>
      <c r="QNW8" s="598"/>
      <c r="QNX8" s="598"/>
      <c r="QNY8" s="598"/>
      <c r="QNZ8" s="598"/>
      <c r="QOA8" s="598"/>
      <c r="QOB8" s="598"/>
      <c r="QOC8" s="598"/>
      <c r="QOD8" s="598"/>
      <c r="QOE8" s="598"/>
      <c r="QOF8" s="598"/>
      <c r="QOG8" s="598"/>
      <c r="QOH8" s="598"/>
      <c r="QOI8" s="598"/>
      <c r="QOJ8" s="598"/>
      <c r="QOK8" s="598"/>
      <c r="QOL8" s="598"/>
      <c r="QOM8" s="598"/>
      <c r="QON8" s="598"/>
      <c r="QOO8" s="598"/>
      <c r="QOP8" s="598"/>
      <c r="QOQ8" s="598"/>
      <c r="QOR8" s="598"/>
      <c r="QOS8" s="598"/>
      <c r="QOT8" s="598"/>
      <c r="QOU8" s="598"/>
      <c r="QOV8" s="598"/>
      <c r="QOW8" s="598"/>
      <c r="QOX8" s="598"/>
      <c r="QOY8" s="598"/>
      <c r="QOZ8" s="598"/>
      <c r="QPA8" s="598"/>
      <c r="QPB8" s="598"/>
      <c r="QPC8" s="598"/>
      <c r="QPD8" s="598"/>
      <c r="QPE8" s="598"/>
      <c r="QPF8" s="598"/>
      <c r="QPG8" s="598"/>
      <c r="QPH8" s="598"/>
      <c r="QPI8" s="598"/>
      <c r="QPJ8" s="598"/>
      <c r="QPK8" s="598"/>
      <c r="QPL8" s="598"/>
      <c r="QPM8" s="598"/>
      <c r="QPN8" s="598"/>
      <c r="QPO8" s="598"/>
      <c r="QPP8" s="598"/>
      <c r="QPQ8" s="598"/>
      <c r="QPR8" s="598"/>
      <c r="QPS8" s="598"/>
      <c r="QPT8" s="598"/>
      <c r="QPU8" s="598"/>
      <c r="QPV8" s="598"/>
      <c r="QPW8" s="598"/>
      <c r="QPX8" s="598"/>
      <c r="QPY8" s="598"/>
      <c r="QPZ8" s="598"/>
      <c r="QQA8" s="598"/>
      <c r="QQB8" s="598"/>
      <c r="QQC8" s="598"/>
      <c r="QQD8" s="598"/>
      <c r="QQE8" s="598"/>
      <c r="QQF8" s="598"/>
      <c r="QQG8" s="598"/>
      <c r="QQH8" s="598"/>
      <c r="QQI8" s="598"/>
      <c r="QQJ8" s="598"/>
      <c r="QQK8" s="598"/>
      <c r="QQL8" s="598"/>
      <c r="QQM8" s="598"/>
      <c r="QQN8" s="598"/>
      <c r="QQO8" s="598"/>
      <c r="QQP8" s="598"/>
      <c r="QQQ8" s="598"/>
      <c r="QQR8" s="598"/>
      <c r="QQS8" s="598"/>
      <c r="QQT8" s="598"/>
      <c r="QQU8" s="598"/>
      <c r="QQV8" s="598"/>
      <c r="QQW8" s="598"/>
      <c r="QQX8" s="598"/>
      <c r="QQY8" s="598"/>
      <c r="QQZ8" s="598"/>
      <c r="QRA8" s="598"/>
      <c r="QRB8" s="598"/>
      <c r="QRC8" s="598"/>
      <c r="QRD8" s="598"/>
      <c r="QRE8" s="598"/>
      <c r="QRF8" s="598"/>
      <c r="QRG8" s="598"/>
      <c r="QRH8" s="598"/>
      <c r="QRI8" s="598"/>
      <c r="QRJ8" s="598"/>
      <c r="QRK8" s="598"/>
      <c r="QRL8" s="598"/>
      <c r="QRM8" s="598"/>
      <c r="QRN8" s="598"/>
      <c r="QRO8" s="598"/>
      <c r="QRP8" s="598"/>
      <c r="QRQ8" s="598"/>
      <c r="QRR8" s="598"/>
      <c r="QRS8" s="598"/>
      <c r="QRT8" s="598"/>
      <c r="QRU8" s="598"/>
      <c r="QRV8" s="598"/>
      <c r="QRW8" s="598"/>
      <c r="QRX8" s="598"/>
      <c r="QRY8" s="598"/>
      <c r="QRZ8" s="598"/>
      <c r="QSA8" s="598"/>
      <c r="QSB8" s="598"/>
      <c r="QSC8" s="598"/>
      <c r="QSD8" s="598"/>
      <c r="QSE8" s="598"/>
      <c r="QSF8" s="598"/>
      <c r="QSG8" s="598"/>
      <c r="QSH8" s="598"/>
      <c r="QSI8" s="598"/>
      <c r="QSJ8" s="598"/>
      <c r="QSK8" s="598"/>
      <c r="QSL8" s="598"/>
      <c r="QSM8" s="598"/>
      <c r="QSN8" s="598"/>
      <c r="QSO8" s="598"/>
      <c r="QSP8" s="598"/>
      <c r="QSQ8" s="598"/>
      <c r="QSR8" s="598"/>
      <c r="QSS8" s="598"/>
      <c r="QST8" s="598"/>
      <c r="QSU8" s="598"/>
      <c r="QSV8" s="598"/>
      <c r="QSW8" s="598"/>
      <c r="QSX8" s="598"/>
      <c r="QSY8" s="598"/>
      <c r="QSZ8" s="598"/>
      <c r="QTA8" s="598"/>
      <c r="QTB8" s="598"/>
      <c r="QTC8" s="598"/>
      <c r="QTD8" s="598"/>
      <c r="QTE8" s="598"/>
      <c r="QTF8" s="598"/>
      <c r="QTG8" s="598"/>
      <c r="QTH8" s="598"/>
      <c r="QTI8" s="598"/>
      <c r="QTJ8" s="598"/>
      <c r="QTK8" s="598"/>
      <c r="QTL8" s="598"/>
      <c r="QTM8" s="598"/>
      <c r="QTN8" s="598"/>
      <c r="QTO8" s="598"/>
      <c r="QTP8" s="598"/>
      <c r="QTQ8" s="598"/>
      <c r="QTR8" s="598"/>
      <c r="QTS8" s="598"/>
      <c r="QTT8" s="598"/>
      <c r="QTU8" s="598"/>
      <c r="QTV8" s="598"/>
      <c r="QTW8" s="598"/>
      <c r="QTX8" s="598"/>
      <c r="QTY8" s="598"/>
      <c r="QTZ8" s="598"/>
      <c r="QUA8" s="598"/>
      <c r="QUB8" s="598"/>
      <c r="QUC8" s="598"/>
      <c r="QUD8" s="598"/>
      <c r="QUE8" s="598"/>
      <c r="QUF8" s="598"/>
      <c r="QUG8" s="598"/>
      <c r="QUH8" s="598"/>
      <c r="QUI8" s="598"/>
      <c r="QUJ8" s="598"/>
      <c r="QUK8" s="598"/>
      <c r="QUL8" s="598"/>
      <c r="QUM8" s="598"/>
      <c r="QUN8" s="598"/>
      <c r="QUO8" s="598"/>
      <c r="QUP8" s="598"/>
      <c r="QUQ8" s="598"/>
      <c r="QUR8" s="598"/>
      <c r="QUS8" s="598"/>
      <c r="QUT8" s="598"/>
      <c r="QUU8" s="598"/>
      <c r="QUV8" s="598"/>
      <c r="QUW8" s="598"/>
      <c r="QUX8" s="598"/>
      <c r="QUY8" s="598"/>
      <c r="QUZ8" s="598"/>
      <c r="QVA8" s="598"/>
      <c r="QVB8" s="598"/>
      <c r="QVC8" s="598"/>
      <c r="QVD8" s="598"/>
      <c r="QVE8" s="598"/>
      <c r="QVF8" s="598"/>
      <c r="QVG8" s="598"/>
      <c r="QVH8" s="598"/>
      <c r="QVI8" s="598"/>
      <c r="QVJ8" s="598"/>
      <c r="QVK8" s="598"/>
      <c r="QVL8" s="598"/>
      <c r="QVM8" s="598"/>
      <c r="QVN8" s="598"/>
      <c r="QVO8" s="598"/>
      <c r="QVP8" s="598"/>
      <c r="QVQ8" s="598"/>
      <c r="QVR8" s="598"/>
      <c r="QVS8" s="598"/>
      <c r="QVT8" s="598"/>
      <c r="QVU8" s="598"/>
      <c r="QVV8" s="598"/>
      <c r="QVW8" s="598"/>
      <c r="QVX8" s="598"/>
      <c r="QVY8" s="598"/>
      <c r="QVZ8" s="598"/>
      <c r="QWA8" s="598"/>
      <c r="QWB8" s="598"/>
      <c r="QWC8" s="598"/>
      <c r="QWD8" s="598"/>
      <c r="QWE8" s="598"/>
      <c r="QWF8" s="598"/>
      <c r="QWG8" s="598"/>
      <c r="QWH8" s="598"/>
      <c r="QWI8" s="598"/>
      <c r="QWJ8" s="598"/>
      <c r="QWK8" s="598"/>
      <c r="QWL8" s="598"/>
      <c r="QWM8" s="598"/>
      <c r="QWN8" s="598"/>
      <c r="QWO8" s="598"/>
      <c r="QWP8" s="598"/>
      <c r="QWQ8" s="598"/>
      <c r="QWR8" s="598"/>
      <c r="QWS8" s="598"/>
      <c r="QWT8" s="598"/>
      <c r="QWU8" s="598"/>
      <c r="QWV8" s="598"/>
      <c r="QWW8" s="598"/>
      <c r="QWX8" s="598"/>
      <c r="QWY8" s="598"/>
      <c r="QWZ8" s="598"/>
      <c r="QXA8" s="598"/>
      <c r="QXB8" s="598"/>
      <c r="QXC8" s="598"/>
      <c r="QXD8" s="598"/>
      <c r="QXE8" s="598"/>
      <c r="QXF8" s="598"/>
      <c r="QXG8" s="598"/>
      <c r="QXH8" s="598"/>
      <c r="QXI8" s="598"/>
      <c r="QXJ8" s="598"/>
      <c r="QXK8" s="598"/>
      <c r="QXL8" s="598"/>
      <c r="QXM8" s="598"/>
      <c r="QXN8" s="598"/>
      <c r="QXO8" s="598"/>
      <c r="QXP8" s="598"/>
      <c r="QXQ8" s="598"/>
      <c r="QXR8" s="598"/>
      <c r="QXS8" s="598"/>
      <c r="QXT8" s="598"/>
      <c r="QXU8" s="598"/>
      <c r="QXV8" s="598"/>
      <c r="QXW8" s="598"/>
      <c r="QXX8" s="598"/>
      <c r="QXY8" s="598"/>
      <c r="QXZ8" s="598"/>
      <c r="QYA8" s="598"/>
      <c r="QYB8" s="598"/>
      <c r="QYC8" s="598"/>
      <c r="QYD8" s="598"/>
      <c r="QYE8" s="598"/>
      <c r="QYF8" s="598"/>
      <c r="QYG8" s="598"/>
      <c r="QYH8" s="598"/>
      <c r="QYI8" s="598"/>
      <c r="QYJ8" s="598"/>
      <c r="QYK8" s="598"/>
      <c r="QYL8" s="598"/>
      <c r="QYM8" s="598"/>
      <c r="QYN8" s="598"/>
      <c r="QYO8" s="598"/>
      <c r="QYP8" s="598"/>
      <c r="QYQ8" s="598"/>
      <c r="QYR8" s="598"/>
      <c r="QYS8" s="598"/>
      <c r="QYT8" s="598"/>
      <c r="QYU8" s="598"/>
      <c r="QYV8" s="598"/>
      <c r="QYW8" s="598"/>
      <c r="QYX8" s="598"/>
      <c r="QYY8" s="598"/>
      <c r="QYZ8" s="598"/>
      <c r="QZA8" s="598"/>
      <c r="QZB8" s="598"/>
      <c r="QZC8" s="598"/>
      <c r="QZD8" s="598"/>
      <c r="QZE8" s="598"/>
      <c r="QZF8" s="598"/>
      <c r="QZG8" s="598"/>
      <c r="QZH8" s="598"/>
      <c r="QZI8" s="598"/>
      <c r="QZJ8" s="598"/>
      <c r="QZK8" s="598"/>
      <c r="QZL8" s="598"/>
      <c r="QZM8" s="598"/>
      <c r="QZN8" s="598"/>
      <c r="QZO8" s="598"/>
      <c r="QZP8" s="598"/>
      <c r="QZQ8" s="598"/>
      <c r="QZR8" s="598"/>
      <c r="QZS8" s="598"/>
      <c r="QZT8" s="598"/>
      <c r="QZU8" s="598"/>
      <c r="QZV8" s="598"/>
      <c r="QZW8" s="598"/>
      <c r="QZX8" s="598"/>
      <c r="QZY8" s="598"/>
      <c r="QZZ8" s="598"/>
      <c r="RAA8" s="598"/>
      <c r="RAB8" s="598"/>
      <c r="RAC8" s="598"/>
      <c r="RAD8" s="598"/>
      <c r="RAE8" s="598"/>
      <c r="RAF8" s="598"/>
      <c r="RAG8" s="598"/>
      <c r="RAH8" s="598"/>
      <c r="RAI8" s="598"/>
      <c r="RAJ8" s="598"/>
      <c r="RAK8" s="598"/>
      <c r="RAL8" s="598"/>
      <c r="RAM8" s="598"/>
      <c r="RAN8" s="598"/>
      <c r="RAO8" s="598"/>
      <c r="RAP8" s="598"/>
      <c r="RAQ8" s="598"/>
      <c r="RAR8" s="598"/>
      <c r="RAS8" s="598"/>
      <c r="RAT8" s="598"/>
      <c r="RAU8" s="598"/>
      <c r="RAV8" s="598"/>
      <c r="RAW8" s="598"/>
      <c r="RAX8" s="598"/>
      <c r="RAY8" s="598"/>
      <c r="RAZ8" s="598"/>
      <c r="RBA8" s="598"/>
      <c r="RBB8" s="598"/>
      <c r="RBC8" s="598"/>
      <c r="RBD8" s="598"/>
      <c r="RBE8" s="598"/>
      <c r="RBF8" s="598"/>
      <c r="RBG8" s="598"/>
      <c r="RBH8" s="598"/>
      <c r="RBI8" s="598"/>
      <c r="RBJ8" s="598"/>
      <c r="RBK8" s="598"/>
      <c r="RBL8" s="598"/>
      <c r="RBM8" s="598"/>
      <c r="RBN8" s="598"/>
      <c r="RBO8" s="598"/>
      <c r="RBP8" s="598"/>
      <c r="RBQ8" s="598"/>
      <c r="RBR8" s="598"/>
      <c r="RBS8" s="598"/>
      <c r="RBT8" s="598"/>
      <c r="RBU8" s="598"/>
      <c r="RBV8" s="598"/>
      <c r="RBW8" s="598"/>
      <c r="RBX8" s="598"/>
      <c r="RBY8" s="598"/>
      <c r="RBZ8" s="598"/>
      <c r="RCA8" s="598"/>
      <c r="RCB8" s="598"/>
      <c r="RCC8" s="598"/>
      <c r="RCD8" s="598"/>
      <c r="RCE8" s="598"/>
      <c r="RCF8" s="598"/>
      <c r="RCG8" s="598"/>
      <c r="RCH8" s="598"/>
      <c r="RCI8" s="598"/>
      <c r="RCJ8" s="598"/>
      <c r="RCK8" s="598"/>
      <c r="RCL8" s="598"/>
      <c r="RCM8" s="598"/>
      <c r="RCN8" s="598"/>
      <c r="RCO8" s="598"/>
      <c r="RCP8" s="598"/>
      <c r="RCQ8" s="598"/>
      <c r="RCR8" s="598"/>
      <c r="RCS8" s="598"/>
      <c r="RCT8" s="598"/>
      <c r="RCU8" s="598"/>
      <c r="RCV8" s="598"/>
      <c r="RCW8" s="598"/>
      <c r="RCX8" s="598"/>
      <c r="RCY8" s="598"/>
      <c r="RCZ8" s="598"/>
      <c r="RDA8" s="598"/>
      <c r="RDB8" s="598"/>
      <c r="RDC8" s="598"/>
      <c r="RDD8" s="598"/>
      <c r="RDE8" s="598"/>
      <c r="RDF8" s="598"/>
      <c r="RDG8" s="598"/>
      <c r="RDH8" s="598"/>
      <c r="RDI8" s="598"/>
      <c r="RDJ8" s="598"/>
      <c r="RDK8" s="598"/>
      <c r="RDL8" s="598"/>
      <c r="RDM8" s="598"/>
      <c r="RDN8" s="598"/>
      <c r="RDO8" s="598"/>
      <c r="RDP8" s="598"/>
      <c r="RDQ8" s="598"/>
      <c r="RDR8" s="598"/>
      <c r="RDS8" s="598"/>
      <c r="RDT8" s="598"/>
      <c r="RDU8" s="598"/>
      <c r="RDV8" s="598"/>
      <c r="RDW8" s="598"/>
      <c r="RDX8" s="598"/>
      <c r="RDY8" s="598"/>
      <c r="RDZ8" s="598"/>
      <c r="REA8" s="598"/>
      <c r="REB8" s="598"/>
      <c r="REC8" s="598"/>
      <c r="RED8" s="598"/>
      <c r="REE8" s="598"/>
      <c r="REF8" s="598"/>
      <c r="REG8" s="598"/>
      <c r="REH8" s="598"/>
      <c r="REI8" s="598"/>
      <c r="REJ8" s="598"/>
      <c r="REK8" s="598"/>
      <c r="REL8" s="598"/>
      <c r="REM8" s="598"/>
      <c r="REN8" s="598"/>
      <c r="REO8" s="598"/>
      <c r="REP8" s="598"/>
      <c r="REQ8" s="598"/>
      <c r="RER8" s="598"/>
      <c r="RES8" s="598"/>
      <c r="RET8" s="598"/>
      <c r="REU8" s="598"/>
      <c r="REV8" s="598"/>
      <c r="REW8" s="598"/>
      <c r="REX8" s="598"/>
      <c r="REY8" s="598"/>
      <c r="REZ8" s="598"/>
      <c r="RFA8" s="598"/>
      <c r="RFB8" s="598"/>
      <c r="RFC8" s="598"/>
      <c r="RFD8" s="598"/>
      <c r="RFE8" s="598"/>
      <c r="RFF8" s="598"/>
      <c r="RFG8" s="598"/>
      <c r="RFH8" s="598"/>
      <c r="RFI8" s="598"/>
      <c r="RFJ8" s="598"/>
      <c r="RFK8" s="598"/>
      <c r="RFL8" s="598"/>
      <c r="RFM8" s="598"/>
      <c r="RFN8" s="598"/>
      <c r="RFO8" s="598"/>
      <c r="RFP8" s="598"/>
      <c r="RFQ8" s="598"/>
      <c r="RFR8" s="598"/>
      <c r="RFS8" s="598"/>
      <c r="RFT8" s="598"/>
      <c r="RFU8" s="598"/>
      <c r="RFV8" s="598"/>
      <c r="RFW8" s="598"/>
      <c r="RFX8" s="598"/>
      <c r="RFY8" s="598"/>
      <c r="RFZ8" s="598"/>
      <c r="RGA8" s="598"/>
      <c r="RGB8" s="598"/>
      <c r="RGC8" s="598"/>
      <c r="RGD8" s="598"/>
      <c r="RGE8" s="598"/>
      <c r="RGF8" s="598"/>
      <c r="RGG8" s="598"/>
      <c r="RGH8" s="598"/>
      <c r="RGI8" s="598"/>
      <c r="RGJ8" s="598"/>
      <c r="RGK8" s="598"/>
      <c r="RGL8" s="598"/>
      <c r="RGM8" s="598"/>
      <c r="RGN8" s="598"/>
      <c r="RGO8" s="598"/>
      <c r="RGP8" s="598"/>
      <c r="RGQ8" s="598"/>
      <c r="RGR8" s="598"/>
      <c r="RGS8" s="598"/>
      <c r="RGT8" s="598"/>
      <c r="RGU8" s="598"/>
      <c r="RGV8" s="598"/>
      <c r="RGW8" s="598"/>
      <c r="RGX8" s="598"/>
      <c r="RGY8" s="598"/>
      <c r="RGZ8" s="598"/>
      <c r="RHA8" s="598"/>
      <c r="RHB8" s="598"/>
      <c r="RHC8" s="598"/>
      <c r="RHD8" s="598"/>
      <c r="RHE8" s="598"/>
      <c r="RHF8" s="598"/>
      <c r="RHG8" s="598"/>
      <c r="RHH8" s="598"/>
      <c r="RHI8" s="598"/>
      <c r="RHJ8" s="598"/>
      <c r="RHK8" s="598"/>
      <c r="RHL8" s="598"/>
      <c r="RHM8" s="598"/>
      <c r="RHN8" s="598"/>
      <c r="RHO8" s="598"/>
      <c r="RHP8" s="598"/>
      <c r="RHQ8" s="598"/>
      <c r="RHR8" s="598"/>
      <c r="RHS8" s="598"/>
      <c r="RHT8" s="598"/>
      <c r="RHU8" s="598"/>
      <c r="RHV8" s="598"/>
      <c r="RHW8" s="598"/>
      <c r="RHX8" s="598"/>
      <c r="RHY8" s="598"/>
      <c r="RHZ8" s="598"/>
      <c r="RIA8" s="598"/>
      <c r="RIB8" s="598"/>
      <c r="RIC8" s="598"/>
      <c r="RID8" s="598"/>
      <c r="RIE8" s="598"/>
      <c r="RIF8" s="598"/>
      <c r="RIG8" s="598"/>
      <c r="RIH8" s="598"/>
      <c r="RII8" s="598"/>
      <c r="RIJ8" s="598"/>
      <c r="RIK8" s="598"/>
      <c r="RIL8" s="598"/>
      <c r="RIM8" s="598"/>
      <c r="RIN8" s="598"/>
      <c r="RIO8" s="598"/>
      <c r="RIP8" s="598"/>
      <c r="RIQ8" s="598"/>
      <c r="RIR8" s="598"/>
      <c r="RIS8" s="598"/>
      <c r="RIT8" s="598"/>
      <c r="RIU8" s="598"/>
      <c r="RIV8" s="598"/>
      <c r="RIW8" s="598"/>
      <c r="RIX8" s="598"/>
      <c r="RIY8" s="598"/>
      <c r="RIZ8" s="598"/>
      <c r="RJA8" s="598"/>
      <c r="RJB8" s="598"/>
      <c r="RJC8" s="598"/>
      <c r="RJD8" s="598"/>
      <c r="RJE8" s="598"/>
      <c r="RJF8" s="598"/>
      <c r="RJG8" s="598"/>
      <c r="RJH8" s="598"/>
      <c r="RJI8" s="598"/>
      <c r="RJJ8" s="598"/>
      <c r="RJK8" s="598"/>
      <c r="RJL8" s="598"/>
      <c r="RJM8" s="598"/>
      <c r="RJN8" s="598"/>
      <c r="RJO8" s="598"/>
      <c r="RJP8" s="598"/>
      <c r="RJQ8" s="598"/>
      <c r="RJR8" s="598"/>
      <c r="RJS8" s="598"/>
      <c r="RJT8" s="598"/>
      <c r="RJU8" s="598"/>
      <c r="RJV8" s="598"/>
      <c r="RJW8" s="598"/>
      <c r="RJX8" s="598"/>
      <c r="RJY8" s="598"/>
      <c r="RJZ8" s="598"/>
      <c r="RKA8" s="598"/>
      <c r="RKB8" s="598"/>
      <c r="RKC8" s="598"/>
      <c r="RKD8" s="598"/>
      <c r="RKE8" s="598"/>
      <c r="RKF8" s="598"/>
      <c r="RKG8" s="598"/>
      <c r="RKH8" s="598"/>
      <c r="RKI8" s="598"/>
      <c r="RKJ8" s="598"/>
      <c r="RKK8" s="598"/>
      <c r="RKL8" s="598"/>
      <c r="RKM8" s="598"/>
      <c r="RKN8" s="598"/>
      <c r="RKO8" s="598"/>
      <c r="RKP8" s="598"/>
      <c r="RKQ8" s="598"/>
      <c r="RKR8" s="598"/>
      <c r="RKS8" s="598"/>
      <c r="RKT8" s="598"/>
      <c r="RKU8" s="598"/>
      <c r="RKV8" s="598"/>
      <c r="RKW8" s="598"/>
      <c r="RKX8" s="598"/>
      <c r="RKY8" s="598"/>
      <c r="RKZ8" s="598"/>
      <c r="RLA8" s="598"/>
      <c r="RLB8" s="598"/>
      <c r="RLC8" s="598"/>
      <c r="RLD8" s="598"/>
      <c r="RLE8" s="598"/>
      <c r="RLF8" s="598"/>
      <c r="RLG8" s="598"/>
      <c r="RLH8" s="598"/>
      <c r="RLI8" s="598"/>
      <c r="RLJ8" s="598"/>
      <c r="RLK8" s="598"/>
      <c r="RLL8" s="598"/>
      <c r="RLM8" s="598"/>
      <c r="RLN8" s="598"/>
      <c r="RLO8" s="598"/>
      <c r="RLP8" s="598"/>
      <c r="RLQ8" s="598"/>
      <c r="RLR8" s="598"/>
      <c r="RLS8" s="598"/>
      <c r="RLT8" s="598"/>
      <c r="RLU8" s="598"/>
      <c r="RLV8" s="598"/>
      <c r="RLW8" s="598"/>
      <c r="RLX8" s="598"/>
      <c r="RLY8" s="598"/>
      <c r="RLZ8" s="598"/>
      <c r="RMA8" s="598"/>
      <c r="RMB8" s="598"/>
      <c r="RMC8" s="598"/>
      <c r="RMD8" s="598"/>
      <c r="RME8" s="598"/>
      <c r="RMF8" s="598"/>
      <c r="RMG8" s="598"/>
      <c r="RMH8" s="598"/>
      <c r="RMI8" s="598"/>
      <c r="RMJ8" s="598"/>
      <c r="RMK8" s="598"/>
      <c r="RML8" s="598"/>
      <c r="RMM8" s="598"/>
      <c r="RMN8" s="598"/>
      <c r="RMO8" s="598"/>
      <c r="RMP8" s="598"/>
      <c r="RMQ8" s="598"/>
      <c r="RMR8" s="598"/>
      <c r="RMS8" s="598"/>
      <c r="RMT8" s="598"/>
      <c r="RMU8" s="598"/>
      <c r="RMV8" s="598"/>
      <c r="RMW8" s="598"/>
      <c r="RMX8" s="598"/>
      <c r="RMY8" s="598"/>
      <c r="RMZ8" s="598"/>
      <c r="RNA8" s="598"/>
      <c r="RNB8" s="598"/>
      <c r="RNC8" s="598"/>
      <c r="RND8" s="598"/>
      <c r="RNE8" s="598"/>
      <c r="RNF8" s="598"/>
      <c r="RNG8" s="598"/>
      <c r="RNH8" s="598"/>
      <c r="RNI8" s="598"/>
      <c r="RNJ8" s="598"/>
      <c r="RNK8" s="598"/>
      <c r="RNL8" s="598"/>
      <c r="RNM8" s="598"/>
      <c r="RNN8" s="598"/>
      <c r="RNO8" s="598"/>
      <c r="RNP8" s="598"/>
      <c r="RNQ8" s="598"/>
      <c r="RNR8" s="598"/>
      <c r="RNS8" s="598"/>
      <c r="RNT8" s="598"/>
      <c r="RNU8" s="598"/>
      <c r="RNV8" s="598"/>
      <c r="RNW8" s="598"/>
      <c r="RNX8" s="598"/>
      <c r="RNY8" s="598"/>
      <c r="RNZ8" s="598"/>
      <c r="ROA8" s="598"/>
      <c r="ROB8" s="598"/>
      <c r="ROC8" s="598"/>
      <c r="ROD8" s="598"/>
      <c r="ROE8" s="598"/>
      <c r="ROF8" s="598"/>
      <c r="ROG8" s="598"/>
      <c r="ROH8" s="598"/>
      <c r="ROI8" s="598"/>
      <c r="ROJ8" s="598"/>
      <c r="ROK8" s="598"/>
      <c r="ROL8" s="598"/>
      <c r="ROM8" s="598"/>
      <c r="RON8" s="598"/>
      <c r="ROO8" s="598"/>
      <c r="ROP8" s="598"/>
      <c r="ROQ8" s="598"/>
      <c r="ROR8" s="598"/>
      <c r="ROS8" s="598"/>
      <c r="ROT8" s="598"/>
      <c r="ROU8" s="598"/>
      <c r="ROV8" s="598"/>
      <c r="ROW8" s="598"/>
      <c r="ROX8" s="598"/>
      <c r="ROY8" s="598"/>
      <c r="ROZ8" s="598"/>
      <c r="RPA8" s="598"/>
      <c r="RPB8" s="598"/>
      <c r="RPC8" s="598"/>
      <c r="RPD8" s="598"/>
      <c r="RPE8" s="598"/>
      <c r="RPF8" s="598"/>
      <c r="RPG8" s="598"/>
      <c r="RPH8" s="598"/>
      <c r="RPI8" s="598"/>
      <c r="RPJ8" s="598"/>
      <c r="RPK8" s="598"/>
      <c r="RPL8" s="598"/>
      <c r="RPM8" s="598"/>
      <c r="RPN8" s="598"/>
      <c r="RPO8" s="598"/>
      <c r="RPP8" s="598"/>
      <c r="RPQ8" s="598"/>
      <c r="RPR8" s="598"/>
      <c r="RPS8" s="598"/>
      <c r="RPT8" s="598"/>
      <c r="RPU8" s="598"/>
      <c r="RPV8" s="598"/>
      <c r="RPW8" s="598"/>
      <c r="RPX8" s="598"/>
      <c r="RPY8" s="598"/>
      <c r="RPZ8" s="598"/>
      <c r="RQA8" s="598"/>
      <c r="RQB8" s="598"/>
      <c r="RQC8" s="598"/>
      <c r="RQD8" s="598"/>
      <c r="RQE8" s="598"/>
      <c r="RQF8" s="598"/>
      <c r="RQG8" s="598"/>
      <c r="RQH8" s="598"/>
      <c r="RQI8" s="598"/>
      <c r="RQJ8" s="598"/>
      <c r="RQK8" s="598"/>
      <c r="RQL8" s="598"/>
      <c r="RQM8" s="598"/>
      <c r="RQN8" s="598"/>
      <c r="RQO8" s="598"/>
      <c r="RQP8" s="598"/>
      <c r="RQQ8" s="598"/>
      <c r="RQR8" s="598"/>
      <c r="RQS8" s="598"/>
      <c r="RQT8" s="598"/>
      <c r="RQU8" s="598"/>
      <c r="RQV8" s="598"/>
      <c r="RQW8" s="598"/>
      <c r="RQX8" s="598"/>
      <c r="RQY8" s="598"/>
      <c r="RQZ8" s="598"/>
      <c r="RRA8" s="598"/>
      <c r="RRB8" s="598"/>
      <c r="RRC8" s="598"/>
      <c r="RRD8" s="598"/>
      <c r="RRE8" s="598"/>
      <c r="RRF8" s="598"/>
      <c r="RRG8" s="598"/>
      <c r="RRH8" s="598"/>
      <c r="RRI8" s="598"/>
      <c r="RRJ8" s="598"/>
      <c r="RRK8" s="598"/>
      <c r="RRL8" s="598"/>
      <c r="RRM8" s="598"/>
      <c r="RRN8" s="598"/>
      <c r="RRO8" s="598"/>
      <c r="RRP8" s="598"/>
      <c r="RRQ8" s="598"/>
      <c r="RRR8" s="598"/>
      <c r="RRS8" s="598"/>
      <c r="RRT8" s="598"/>
      <c r="RRU8" s="598"/>
      <c r="RRV8" s="598"/>
      <c r="RRW8" s="598"/>
      <c r="RRX8" s="598"/>
      <c r="RRY8" s="598"/>
      <c r="RRZ8" s="598"/>
      <c r="RSA8" s="598"/>
      <c r="RSB8" s="598"/>
      <c r="RSC8" s="598"/>
      <c r="RSD8" s="598"/>
      <c r="RSE8" s="598"/>
      <c r="RSF8" s="598"/>
      <c r="RSG8" s="598"/>
      <c r="RSH8" s="598"/>
      <c r="RSI8" s="598"/>
      <c r="RSJ8" s="598"/>
      <c r="RSK8" s="598"/>
      <c r="RSL8" s="598"/>
      <c r="RSM8" s="598"/>
      <c r="RSN8" s="598"/>
      <c r="RSO8" s="598"/>
      <c r="RSP8" s="598"/>
      <c r="RSQ8" s="598"/>
      <c r="RSR8" s="598"/>
      <c r="RSS8" s="598"/>
      <c r="RST8" s="598"/>
      <c r="RSU8" s="598"/>
      <c r="RSV8" s="598"/>
      <c r="RSW8" s="598"/>
      <c r="RSX8" s="598"/>
      <c r="RSY8" s="598"/>
      <c r="RSZ8" s="598"/>
      <c r="RTA8" s="598"/>
      <c r="RTB8" s="598"/>
      <c r="RTC8" s="598"/>
      <c r="RTD8" s="598"/>
      <c r="RTE8" s="598"/>
      <c r="RTF8" s="598"/>
      <c r="RTG8" s="598"/>
      <c r="RTH8" s="598"/>
      <c r="RTI8" s="598"/>
      <c r="RTJ8" s="598"/>
      <c r="RTK8" s="598"/>
      <c r="RTL8" s="598"/>
      <c r="RTM8" s="598"/>
      <c r="RTN8" s="598"/>
      <c r="RTO8" s="598"/>
      <c r="RTP8" s="598"/>
      <c r="RTQ8" s="598"/>
      <c r="RTR8" s="598"/>
      <c r="RTS8" s="598"/>
      <c r="RTT8" s="598"/>
      <c r="RTU8" s="598"/>
      <c r="RTV8" s="598"/>
      <c r="RTW8" s="598"/>
      <c r="RTX8" s="598"/>
      <c r="RTY8" s="598"/>
      <c r="RTZ8" s="598"/>
      <c r="RUA8" s="598"/>
      <c r="RUB8" s="598"/>
      <c r="RUC8" s="598"/>
      <c r="RUD8" s="598"/>
      <c r="RUE8" s="598"/>
      <c r="RUF8" s="598"/>
      <c r="RUG8" s="598"/>
      <c r="RUH8" s="598"/>
      <c r="RUI8" s="598"/>
      <c r="RUJ8" s="598"/>
      <c r="RUK8" s="598"/>
      <c r="RUL8" s="598"/>
      <c r="RUM8" s="598"/>
      <c r="RUN8" s="598"/>
      <c r="RUO8" s="598"/>
      <c r="RUP8" s="598"/>
      <c r="RUQ8" s="598"/>
      <c r="RUR8" s="598"/>
      <c r="RUS8" s="598"/>
      <c r="RUT8" s="598"/>
      <c r="RUU8" s="598"/>
      <c r="RUV8" s="598"/>
      <c r="RUW8" s="598"/>
      <c r="RUX8" s="598"/>
      <c r="RUY8" s="598"/>
      <c r="RUZ8" s="598"/>
      <c r="RVA8" s="598"/>
      <c r="RVB8" s="598"/>
      <c r="RVC8" s="598"/>
      <c r="RVD8" s="598"/>
      <c r="RVE8" s="598"/>
      <c r="RVF8" s="598"/>
      <c r="RVG8" s="598"/>
      <c r="RVH8" s="598"/>
      <c r="RVI8" s="598"/>
      <c r="RVJ8" s="598"/>
      <c r="RVK8" s="598"/>
      <c r="RVL8" s="598"/>
      <c r="RVM8" s="598"/>
      <c r="RVN8" s="598"/>
      <c r="RVO8" s="598"/>
      <c r="RVP8" s="598"/>
      <c r="RVQ8" s="598"/>
      <c r="RVR8" s="598"/>
      <c r="RVS8" s="598"/>
      <c r="RVT8" s="598"/>
      <c r="RVU8" s="598"/>
      <c r="RVV8" s="598"/>
      <c r="RVW8" s="598"/>
      <c r="RVX8" s="598"/>
      <c r="RVY8" s="598"/>
      <c r="RVZ8" s="598"/>
      <c r="RWA8" s="598"/>
      <c r="RWB8" s="598"/>
      <c r="RWC8" s="598"/>
      <c r="RWD8" s="598"/>
      <c r="RWE8" s="598"/>
      <c r="RWF8" s="598"/>
      <c r="RWG8" s="598"/>
      <c r="RWH8" s="598"/>
      <c r="RWI8" s="598"/>
      <c r="RWJ8" s="598"/>
      <c r="RWK8" s="598"/>
      <c r="RWL8" s="598"/>
      <c r="RWM8" s="598"/>
      <c r="RWN8" s="598"/>
      <c r="RWO8" s="598"/>
      <c r="RWP8" s="598"/>
      <c r="RWQ8" s="598"/>
      <c r="RWR8" s="598"/>
      <c r="RWS8" s="598"/>
      <c r="RWT8" s="598"/>
      <c r="RWU8" s="598"/>
      <c r="RWV8" s="598"/>
      <c r="RWW8" s="598"/>
      <c r="RWX8" s="598"/>
      <c r="RWY8" s="598"/>
      <c r="RWZ8" s="598"/>
      <c r="RXA8" s="598"/>
      <c r="RXB8" s="598"/>
      <c r="RXC8" s="598"/>
      <c r="RXD8" s="598"/>
      <c r="RXE8" s="598"/>
      <c r="RXF8" s="598"/>
      <c r="RXG8" s="598"/>
      <c r="RXH8" s="598"/>
      <c r="RXI8" s="598"/>
      <c r="RXJ8" s="598"/>
      <c r="RXK8" s="598"/>
      <c r="RXL8" s="598"/>
      <c r="RXM8" s="598"/>
      <c r="RXN8" s="598"/>
      <c r="RXO8" s="598"/>
      <c r="RXP8" s="598"/>
      <c r="RXQ8" s="598"/>
      <c r="RXR8" s="598"/>
      <c r="RXS8" s="598"/>
      <c r="RXT8" s="598"/>
      <c r="RXU8" s="598"/>
      <c r="RXV8" s="598"/>
      <c r="RXW8" s="598"/>
      <c r="RXX8" s="598"/>
      <c r="RXY8" s="598"/>
      <c r="RXZ8" s="598"/>
      <c r="RYA8" s="598"/>
      <c r="RYB8" s="598"/>
      <c r="RYC8" s="598"/>
      <c r="RYD8" s="598"/>
      <c r="RYE8" s="598"/>
      <c r="RYF8" s="598"/>
      <c r="RYG8" s="598"/>
      <c r="RYH8" s="598"/>
      <c r="RYI8" s="598"/>
      <c r="RYJ8" s="598"/>
      <c r="RYK8" s="598"/>
      <c r="RYL8" s="598"/>
      <c r="RYM8" s="598"/>
      <c r="RYN8" s="598"/>
      <c r="RYO8" s="598"/>
      <c r="RYP8" s="598"/>
      <c r="RYQ8" s="598"/>
      <c r="RYR8" s="598"/>
      <c r="RYS8" s="598"/>
      <c r="RYT8" s="598"/>
      <c r="RYU8" s="598"/>
      <c r="RYV8" s="598"/>
      <c r="RYW8" s="598"/>
      <c r="RYX8" s="598"/>
      <c r="RYY8" s="598"/>
      <c r="RYZ8" s="598"/>
      <c r="RZA8" s="598"/>
      <c r="RZB8" s="598"/>
      <c r="RZC8" s="598"/>
      <c r="RZD8" s="598"/>
      <c r="RZE8" s="598"/>
      <c r="RZF8" s="598"/>
      <c r="RZG8" s="598"/>
      <c r="RZH8" s="598"/>
      <c r="RZI8" s="598"/>
      <c r="RZJ8" s="598"/>
      <c r="RZK8" s="598"/>
      <c r="RZL8" s="598"/>
      <c r="RZM8" s="598"/>
      <c r="RZN8" s="598"/>
      <c r="RZO8" s="598"/>
      <c r="RZP8" s="598"/>
      <c r="RZQ8" s="598"/>
      <c r="RZR8" s="598"/>
      <c r="RZS8" s="598"/>
      <c r="RZT8" s="598"/>
      <c r="RZU8" s="598"/>
      <c r="RZV8" s="598"/>
      <c r="RZW8" s="598"/>
      <c r="RZX8" s="598"/>
      <c r="RZY8" s="598"/>
      <c r="RZZ8" s="598"/>
      <c r="SAA8" s="598"/>
      <c r="SAB8" s="598"/>
      <c r="SAC8" s="598"/>
      <c r="SAD8" s="598"/>
      <c r="SAE8" s="598"/>
      <c r="SAF8" s="598"/>
      <c r="SAG8" s="598"/>
      <c r="SAH8" s="598"/>
      <c r="SAI8" s="598"/>
      <c r="SAJ8" s="598"/>
      <c r="SAK8" s="598"/>
      <c r="SAL8" s="598"/>
      <c r="SAM8" s="598"/>
      <c r="SAN8" s="598"/>
      <c r="SAO8" s="598"/>
      <c r="SAP8" s="598"/>
      <c r="SAQ8" s="598"/>
      <c r="SAR8" s="598"/>
      <c r="SAS8" s="598"/>
      <c r="SAT8" s="598"/>
      <c r="SAU8" s="598"/>
      <c r="SAV8" s="598"/>
      <c r="SAW8" s="598"/>
      <c r="SAX8" s="598"/>
      <c r="SAY8" s="598"/>
      <c r="SAZ8" s="598"/>
      <c r="SBA8" s="598"/>
      <c r="SBB8" s="598"/>
      <c r="SBC8" s="598"/>
      <c r="SBD8" s="598"/>
      <c r="SBE8" s="598"/>
      <c r="SBF8" s="598"/>
      <c r="SBG8" s="598"/>
      <c r="SBH8" s="598"/>
      <c r="SBI8" s="598"/>
      <c r="SBJ8" s="598"/>
      <c r="SBK8" s="598"/>
      <c r="SBL8" s="598"/>
      <c r="SBM8" s="598"/>
      <c r="SBN8" s="598"/>
      <c r="SBO8" s="598"/>
      <c r="SBP8" s="598"/>
      <c r="SBQ8" s="598"/>
      <c r="SBR8" s="598"/>
      <c r="SBS8" s="598"/>
      <c r="SBT8" s="598"/>
      <c r="SBU8" s="598"/>
      <c r="SBV8" s="598"/>
      <c r="SBW8" s="598"/>
      <c r="SBX8" s="598"/>
      <c r="SBY8" s="598"/>
      <c r="SBZ8" s="598"/>
      <c r="SCA8" s="598"/>
      <c r="SCB8" s="598"/>
      <c r="SCC8" s="598"/>
      <c r="SCD8" s="598"/>
      <c r="SCE8" s="598"/>
      <c r="SCF8" s="598"/>
      <c r="SCG8" s="598"/>
      <c r="SCH8" s="598"/>
      <c r="SCI8" s="598"/>
      <c r="SCJ8" s="598"/>
      <c r="SCK8" s="598"/>
      <c r="SCL8" s="598"/>
      <c r="SCM8" s="598"/>
      <c r="SCN8" s="598"/>
      <c r="SCO8" s="598"/>
      <c r="SCP8" s="598"/>
      <c r="SCQ8" s="598"/>
      <c r="SCR8" s="598"/>
      <c r="SCS8" s="598"/>
      <c r="SCT8" s="598"/>
      <c r="SCU8" s="598"/>
      <c r="SCV8" s="598"/>
      <c r="SCW8" s="598"/>
      <c r="SCX8" s="598"/>
      <c r="SCY8" s="598"/>
      <c r="SCZ8" s="598"/>
      <c r="SDA8" s="598"/>
      <c r="SDB8" s="598"/>
      <c r="SDC8" s="598"/>
      <c r="SDD8" s="598"/>
      <c r="SDE8" s="598"/>
      <c r="SDF8" s="598"/>
      <c r="SDG8" s="598"/>
      <c r="SDH8" s="598"/>
      <c r="SDI8" s="598"/>
      <c r="SDJ8" s="598"/>
      <c r="SDK8" s="598"/>
      <c r="SDL8" s="598"/>
      <c r="SDM8" s="598"/>
      <c r="SDN8" s="598"/>
      <c r="SDO8" s="598"/>
      <c r="SDP8" s="598"/>
      <c r="SDQ8" s="598"/>
      <c r="SDR8" s="598"/>
      <c r="SDS8" s="598"/>
      <c r="SDT8" s="598"/>
      <c r="SDU8" s="598"/>
      <c r="SDV8" s="598"/>
      <c r="SDW8" s="598"/>
      <c r="SDX8" s="598"/>
      <c r="SDY8" s="598"/>
      <c r="SDZ8" s="598"/>
      <c r="SEA8" s="598"/>
      <c r="SEB8" s="598"/>
      <c r="SEC8" s="598"/>
      <c r="SED8" s="598"/>
      <c r="SEE8" s="598"/>
      <c r="SEF8" s="598"/>
      <c r="SEG8" s="598"/>
      <c r="SEH8" s="598"/>
      <c r="SEI8" s="598"/>
      <c r="SEJ8" s="598"/>
      <c r="SEK8" s="598"/>
      <c r="SEL8" s="598"/>
      <c r="SEM8" s="598"/>
      <c r="SEN8" s="598"/>
      <c r="SEO8" s="598"/>
      <c r="SEP8" s="598"/>
      <c r="SEQ8" s="598"/>
      <c r="SER8" s="598"/>
      <c r="SES8" s="598"/>
      <c r="SET8" s="598"/>
      <c r="SEU8" s="598"/>
      <c r="SEV8" s="598"/>
      <c r="SEW8" s="598"/>
      <c r="SEX8" s="598"/>
      <c r="SEY8" s="598"/>
      <c r="SEZ8" s="598"/>
      <c r="SFA8" s="598"/>
      <c r="SFB8" s="598"/>
      <c r="SFC8" s="598"/>
      <c r="SFD8" s="598"/>
      <c r="SFE8" s="598"/>
      <c r="SFF8" s="598"/>
      <c r="SFG8" s="598"/>
      <c r="SFH8" s="598"/>
      <c r="SFI8" s="598"/>
      <c r="SFJ8" s="598"/>
      <c r="SFK8" s="598"/>
      <c r="SFL8" s="598"/>
      <c r="SFM8" s="598"/>
      <c r="SFN8" s="598"/>
      <c r="SFO8" s="598"/>
      <c r="SFP8" s="598"/>
      <c r="SFQ8" s="598"/>
      <c r="SFR8" s="598"/>
      <c r="SFS8" s="598"/>
      <c r="SFT8" s="598"/>
      <c r="SFU8" s="598"/>
      <c r="SFV8" s="598"/>
      <c r="SFW8" s="598"/>
      <c r="SFX8" s="598"/>
      <c r="SFY8" s="598"/>
      <c r="SFZ8" s="598"/>
      <c r="SGA8" s="598"/>
      <c r="SGB8" s="598"/>
      <c r="SGC8" s="598"/>
      <c r="SGD8" s="598"/>
      <c r="SGE8" s="598"/>
      <c r="SGF8" s="598"/>
      <c r="SGG8" s="598"/>
      <c r="SGH8" s="598"/>
      <c r="SGI8" s="598"/>
      <c r="SGJ8" s="598"/>
      <c r="SGK8" s="598"/>
      <c r="SGL8" s="598"/>
      <c r="SGM8" s="598"/>
      <c r="SGN8" s="598"/>
      <c r="SGO8" s="598"/>
      <c r="SGP8" s="598"/>
      <c r="SGQ8" s="598"/>
      <c r="SGR8" s="598"/>
      <c r="SGS8" s="598"/>
      <c r="SGT8" s="598"/>
      <c r="SGU8" s="598"/>
      <c r="SGV8" s="598"/>
      <c r="SGW8" s="598"/>
      <c r="SGX8" s="598"/>
      <c r="SGY8" s="598"/>
      <c r="SGZ8" s="598"/>
      <c r="SHA8" s="598"/>
      <c r="SHB8" s="598"/>
      <c r="SHC8" s="598"/>
      <c r="SHD8" s="598"/>
      <c r="SHE8" s="598"/>
      <c r="SHF8" s="598"/>
      <c r="SHG8" s="598"/>
      <c r="SHH8" s="598"/>
      <c r="SHI8" s="598"/>
      <c r="SHJ8" s="598"/>
      <c r="SHK8" s="598"/>
      <c r="SHL8" s="598"/>
      <c r="SHM8" s="598"/>
      <c r="SHN8" s="598"/>
      <c r="SHO8" s="598"/>
      <c r="SHP8" s="598"/>
      <c r="SHQ8" s="598"/>
      <c r="SHR8" s="598"/>
      <c r="SHS8" s="598"/>
      <c r="SHT8" s="598"/>
      <c r="SHU8" s="598"/>
      <c r="SHV8" s="598"/>
      <c r="SHW8" s="598"/>
      <c r="SHX8" s="598"/>
      <c r="SHY8" s="598"/>
      <c r="SHZ8" s="598"/>
      <c r="SIA8" s="598"/>
      <c r="SIB8" s="598"/>
      <c r="SIC8" s="598"/>
      <c r="SID8" s="598"/>
      <c r="SIE8" s="598"/>
      <c r="SIF8" s="598"/>
      <c r="SIG8" s="598"/>
      <c r="SIH8" s="598"/>
      <c r="SII8" s="598"/>
      <c r="SIJ8" s="598"/>
      <c r="SIK8" s="598"/>
      <c r="SIL8" s="598"/>
      <c r="SIM8" s="598"/>
      <c r="SIN8" s="598"/>
      <c r="SIO8" s="598"/>
      <c r="SIP8" s="598"/>
      <c r="SIQ8" s="598"/>
      <c r="SIR8" s="598"/>
      <c r="SIS8" s="598"/>
      <c r="SIT8" s="598"/>
      <c r="SIU8" s="598"/>
      <c r="SIV8" s="598"/>
      <c r="SIW8" s="598"/>
      <c r="SIX8" s="598"/>
      <c r="SIY8" s="598"/>
      <c r="SIZ8" s="598"/>
      <c r="SJA8" s="598"/>
      <c r="SJB8" s="598"/>
      <c r="SJC8" s="598"/>
      <c r="SJD8" s="598"/>
      <c r="SJE8" s="598"/>
      <c r="SJF8" s="598"/>
      <c r="SJG8" s="598"/>
      <c r="SJH8" s="598"/>
      <c r="SJI8" s="598"/>
      <c r="SJJ8" s="598"/>
      <c r="SJK8" s="598"/>
      <c r="SJL8" s="598"/>
      <c r="SJM8" s="598"/>
      <c r="SJN8" s="598"/>
      <c r="SJO8" s="598"/>
      <c r="SJP8" s="598"/>
      <c r="SJQ8" s="598"/>
      <c r="SJR8" s="598"/>
      <c r="SJS8" s="598"/>
      <c r="SJT8" s="598"/>
      <c r="SJU8" s="598"/>
      <c r="SJV8" s="598"/>
      <c r="SJW8" s="598"/>
      <c r="SJX8" s="598"/>
      <c r="SJY8" s="598"/>
      <c r="SJZ8" s="598"/>
      <c r="SKA8" s="598"/>
      <c r="SKB8" s="598"/>
      <c r="SKC8" s="598"/>
      <c r="SKD8" s="598"/>
      <c r="SKE8" s="598"/>
      <c r="SKF8" s="598"/>
      <c r="SKG8" s="598"/>
      <c r="SKH8" s="598"/>
      <c r="SKI8" s="598"/>
      <c r="SKJ8" s="598"/>
      <c r="SKK8" s="598"/>
      <c r="SKL8" s="598"/>
      <c r="SKM8" s="598"/>
      <c r="SKN8" s="598"/>
      <c r="SKO8" s="598"/>
      <c r="SKP8" s="598"/>
      <c r="SKQ8" s="598"/>
      <c r="SKR8" s="598"/>
      <c r="SKS8" s="598"/>
      <c r="SKT8" s="598"/>
      <c r="SKU8" s="598"/>
      <c r="SKV8" s="598"/>
      <c r="SKW8" s="598"/>
      <c r="SKX8" s="598"/>
      <c r="SKY8" s="598"/>
      <c r="SKZ8" s="598"/>
      <c r="SLA8" s="598"/>
      <c r="SLB8" s="598"/>
      <c r="SLC8" s="598"/>
      <c r="SLD8" s="598"/>
      <c r="SLE8" s="598"/>
      <c r="SLF8" s="598"/>
      <c r="SLG8" s="598"/>
      <c r="SLH8" s="598"/>
      <c r="SLI8" s="598"/>
      <c r="SLJ8" s="598"/>
      <c r="SLK8" s="598"/>
      <c r="SLL8" s="598"/>
      <c r="SLM8" s="598"/>
      <c r="SLN8" s="598"/>
      <c r="SLO8" s="598"/>
      <c r="SLP8" s="598"/>
      <c r="SLQ8" s="598"/>
      <c r="SLR8" s="598"/>
      <c r="SLS8" s="598"/>
      <c r="SLT8" s="598"/>
      <c r="SLU8" s="598"/>
      <c r="SLV8" s="598"/>
      <c r="SLW8" s="598"/>
      <c r="SLX8" s="598"/>
      <c r="SLY8" s="598"/>
      <c r="SLZ8" s="598"/>
      <c r="SMA8" s="598"/>
      <c r="SMB8" s="598"/>
      <c r="SMC8" s="598"/>
      <c r="SMD8" s="598"/>
      <c r="SME8" s="598"/>
      <c r="SMF8" s="598"/>
      <c r="SMG8" s="598"/>
      <c r="SMH8" s="598"/>
      <c r="SMI8" s="598"/>
      <c r="SMJ8" s="598"/>
      <c r="SMK8" s="598"/>
      <c r="SML8" s="598"/>
      <c r="SMM8" s="598"/>
      <c r="SMN8" s="598"/>
      <c r="SMO8" s="598"/>
      <c r="SMP8" s="598"/>
      <c r="SMQ8" s="598"/>
      <c r="SMR8" s="598"/>
      <c r="SMS8" s="598"/>
      <c r="SMT8" s="598"/>
      <c r="SMU8" s="598"/>
      <c r="SMV8" s="598"/>
      <c r="SMW8" s="598"/>
      <c r="SMX8" s="598"/>
      <c r="SMY8" s="598"/>
      <c r="SMZ8" s="598"/>
      <c r="SNA8" s="598"/>
      <c r="SNB8" s="598"/>
      <c r="SNC8" s="598"/>
      <c r="SND8" s="598"/>
      <c r="SNE8" s="598"/>
      <c r="SNF8" s="598"/>
      <c r="SNG8" s="598"/>
      <c r="SNH8" s="598"/>
      <c r="SNI8" s="598"/>
      <c r="SNJ8" s="598"/>
      <c r="SNK8" s="598"/>
      <c r="SNL8" s="598"/>
      <c r="SNM8" s="598"/>
      <c r="SNN8" s="598"/>
      <c r="SNO8" s="598"/>
      <c r="SNP8" s="598"/>
      <c r="SNQ8" s="598"/>
      <c r="SNR8" s="598"/>
      <c r="SNS8" s="598"/>
      <c r="SNT8" s="598"/>
      <c r="SNU8" s="598"/>
      <c r="SNV8" s="598"/>
      <c r="SNW8" s="598"/>
      <c r="SNX8" s="598"/>
      <c r="SNY8" s="598"/>
      <c r="SNZ8" s="598"/>
      <c r="SOA8" s="598"/>
      <c r="SOB8" s="598"/>
      <c r="SOC8" s="598"/>
      <c r="SOD8" s="598"/>
      <c r="SOE8" s="598"/>
      <c r="SOF8" s="598"/>
      <c r="SOG8" s="598"/>
      <c r="SOH8" s="598"/>
      <c r="SOI8" s="598"/>
      <c r="SOJ8" s="598"/>
      <c r="SOK8" s="598"/>
      <c r="SOL8" s="598"/>
      <c r="SOM8" s="598"/>
      <c r="SON8" s="598"/>
      <c r="SOO8" s="598"/>
      <c r="SOP8" s="598"/>
      <c r="SOQ8" s="598"/>
      <c r="SOR8" s="598"/>
      <c r="SOS8" s="598"/>
      <c r="SOT8" s="598"/>
      <c r="SOU8" s="598"/>
      <c r="SOV8" s="598"/>
      <c r="SOW8" s="598"/>
      <c r="SOX8" s="598"/>
      <c r="SOY8" s="598"/>
      <c r="SOZ8" s="598"/>
      <c r="SPA8" s="598"/>
      <c r="SPB8" s="598"/>
      <c r="SPC8" s="598"/>
      <c r="SPD8" s="598"/>
      <c r="SPE8" s="598"/>
      <c r="SPF8" s="598"/>
      <c r="SPG8" s="598"/>
      <c r="SPH8" s="598"/>
      <c r="SPI8" s="598"/>
      <c r="SPJ8" s="598"/>
      <c r="SPK8" s="598"/>
      <c r="SPL8" s="598"/>
      <c r="SPM8" s="598"/>
      <c r="SPN8" s="598"/>
      <c r="SPO8" s="598"/>
      <c r="SPP8" s="598"/>
      <c r="SPQ8" s="598"/>
      <c r="SPR8" s="598"/>
      <c r="SPS8" s="598"/>
      <c r="SPT8" s="598"/>
      <c r="SPU8" s="598"/>
      <c r="SPV8" s="598"/>
      <c r="SPW8" s="598"/>
      <c r="SPX8" s="598"/>
      <c r="SPY8" s="598"/>
      <c r="SPZ8" s="598"/>
      <c r="SQA8" s="598"/>
      <c r="SQB8" s="598"/>
      <c r="SQC8" s="598"/>
      <c r="SQD8" s="598"/>
      <c r="SQE8" s="598"/>
      <c r="SQF8" s="598"/>
      <c r="SQG8" s="598"/>
      <c r="SQH8" s="598"/>
      <c r="SQI8" s="598"/>
      <c r="SQJ8" s="598"/>
      <c r="SQK8" s="598"/>
      <c r="SQL8" s="598"/>
      <c r="SQM8" s="598"/>
      <c r="SQN8" s="598"/>
      <c r="SQO8" s="598"/>
      <c r="SQP8" s="598"/>
      <c r="SQQ8" s="598"/>
      <c r="SQR8" s="598"/>
      <c r="SQS8" s="598"/>
      <c r="SQT8" s="598"/>
      <c r="SQU8" s="598"/>
      <c r="SQV8" s="598"/>
      <c r="SQW8" s="598"/>
      <c r="SQX8" s="598"/>
      <c r="SQY8" s="598"/>
      <c r="SQZ8" s="598"/>
      <c r="SRA8" s="598"/>
      <c r="SRB8" s="598"/>
      <c r="SRC8" s="598"/>
      <c r="SRD8" s="598"/>
      <c r="SRE8" s="598"/>
      <c r="SRF8" s="598"/>
      <c r="SRG8" s="598"/>
      <c r="SRH8" s="598"/>
      <c r="SRI8" s="598"/>
      <c r="SRJ8" s="598"/>
      <c r="SRK8" s="598"/>
      <c r="SRL8" s="598"/>
      <c r="SRM8" s="598"/>
      <c r="SRN8" s="598"/>
      <c r="SRO8" s="598"/>
      <c r="SRP8" s="598"/>
      <c r="SRQ8" s="598"/>
      <c r="SRR8" s="598"/>
      <c r="SRS8" s="598"/>
      <c r="SRT8" s="598"/>
      <c r="SRU8" s="598"/>
      <c r="SRV8" s="598"/>
      <c r="SRW8" s="598"/>
      <c r="SRX8" s="598"/>
      <c r="SRY8" s="598"/>
      <c r="SRZ8" s="598"/>
      <c r="SSA8" s="598"/>
      <c r="SSB8" s="598"/>
      <c r="SSC8" s="598"/>
      <c r="SSD8" s="598"/>
      <c r="SSE8" s="598"/>
      <c r="SSF8" s="598"/>
      <c r="SSG8" s="598"/>
      <c r="SSH8" s="598"/>
      <c r="SSI8" s="598"/>
      <c r="SSJ8" s="598"/>
      <c r="SSK8" s="598"/>
      <c r="SSL8" s="598"/>
      <c r="SSM8" s="598"/>
      <c r="SSN8" s="598"/>
      <c r="SSO8" s="598"/>
      <c r="SSP8" s="598"/>
      <c r="SSQ8" s="598"/>
      <c r="SSR8" s="598"/>
      <c r="SSS8" s="598"/>
      <c r="SST8" s="598"/>
      <c r="SSU8" s="598"/>
      <c r="SSV8" s="598"/>
      <c r="SSW8" s="598"/>
      <c r="SSX8" s="598"/>
      <c r="SSY8" s="598"/>
      <c r="SSZ8" s="598"/>
      <c r="STA8" s="598"/>
      <c r="STB8" s="598"/>
      <c r="STC8" s="598"/>
      <c r="STD8" s="598"/>
      <c r="STE8" s="598"/>
      <c r="STF8" s="598"/>
      <c r="STG8" s="598"/>
      <c r="STH8" s="598"/>
      <c r="STI8" s="598"/>
      <c r="STJ8" s="598"/>
      <c r="STK8" s="598"/>
      <c r="STL8" s="598"/>
      <c r="STM8" s="598"/>
      <c r="STN8" s="598"/>
      <c r="STO8" s="598"/>
      <c r="STP8" s="598"/>
      <c r="STQ8" s="598"/>
      <c r="STR8" s="598"/>
      <c r="STS8" s="598"/>
      <c r="STT8" s="598"/>
      <c r="STU8" s="598"/>
      <c r="STV8" s="598"/>
      <c r="STW8" s="598"/>
      <c r="STX8" s="598"/>
      <c r="STY8" s="598"/>
      <c r="STZ8" s="598"/>
      <c r="SUA8" s="598"/>
      <c r="SUB8" s="598"/>
      <c r="SUC8" s="598"/>
      <c r="SUD8" s="598"/>
      <c r="SUE8" s="598"/>
      <c r="SUF8" s="598"/>
      <c r="SUG8" s="598"/>
      <c r="SUH8" s="598"/>
      <c r="SUI8" s="598"/>
      <c r="SUJ8" s="598"/>
      <c r="SUK8" s="598"/>
      <c r="SUL8" s="598"/>
      <c r="SUM8" s="598"/>
      <c r="SUN8" s="598"/>
      <c r="SUO8" s="598"/>
      <c r="SUP8" s="598"/>
      <c r="SUQ8" s="598"/>
      <c r="SUR8" s="598"/>
      <c r="SUS8" s="598"/>
      <c r="SUT8" s="598"/>
      <c r="SUU8" s="598"/>
      <c r="SUV8" s="598"/>
      <c r="SUW8" s="598"/>
      <c r="SUX8" s="598"/>
      <c r="SUY8" s="598"/>
      <c r="SUZ8" s="598"/>
      <c r="SVA8" s="598"/>
      <c r="SVB8" s="598"/>
      <c r="SVC8" s="598"/>
      <c r="SVD8" s="598"/>
      <c r="SVE8" s="598"/>
      <c r="SVF8" s="598"/>
      <c r="SVG8" s="598"/>
      <c r="SVH8" s="598"/>
      <c r="SVI8" s="598"/>
      <c r="SVJ8" s="598"/>
      <c r="SVK8" s="598"/>
      <c r="SVL8" s="598"/>
      <c r="SVM8" s="598"/>
      <c r="SVN8" s="598"/>
      <c r="SVO8" s="598"/>
      <c r="SVP8" s="598"/>
      <c r="SVQ8" s="598"/>
      <c r="SVR8" s="598"/>
      <c r="SVS8" s="598"/>
      <c r="SVT8" s="598"/>
      <c r="SVU8" s="598"/>
      <c r="SVV8" s="598"/>
      <c r="SVW8" s="598"/>
      <c r="SVX8" s="598"/>
      <c r="SVY8" s="598"/>
      <c r="SVZ8" s="598"/>
      <c r="SWA8" s="598"/>
      <c r="SWB8" s="598"/>
      <c r="SWC8" s="598"/>
      <c r="SWD8" s="598"/>
      <c r="SWE8" s="598"/>
      <c r="SWF8" s="598"/>
      <c r="SWG8" s="598"/>
      <c r="SWH8" s="598"/>
      <c r="SWI8" s="598"/>
      <c r="SWJ8" s="598"/>
      <c r="SWK8" s="598"/>
      <c r="SWL8" s="598"/>
      <c r="SWM8" s="598"/>
      <c r="SWN8" s="598"/>
      <c r="SWO8" s="598"/>
      <c r="SWP8" s="598"/>
      <c r="SWQ8" s="598"/>
      <c r="SWR8" s="598"/>
      <c r="SWS8" s="598"/>
      <c r="SWT8" s="598"/>
      <c r="SWU8" s="598"/>
      <c r="SWV8" s="598"/>
      <c r="SWW8" s="598"/>
      <c r="SWX8" s="598"/>
      <c r="SWY8" s="598"/>
      <c r="SWZ8" s="598"/>
      <c r="SXA8" s="598"/>
      <c r="SXB8" s="598"/>
      <c r="SXC8" s="598"/>
      <c r="SXD8" s="598"/>
      <c r="SXE8" s="598"/>
      <c r="SXF8" s="598"/>
      <c r="SXG8" s="598"/>
      <c r="SXH8" s="598"/>
      <c r="SXI8" s="598"/>
      <c r="SXJ8" s="598"/>
      <c r="SXK8" s="598"/>
      <c r="SXL8" s="598"/>
      <c r="SXM8" s="598"/>
      <c r="SXN8" s="598"/>
      <c r="SXO8" s="598"/>
      <c r="SXP8" s="598"/>
      <c r="SXQ8" s="598"/>
      <c r="SXR8" s="598"/>
      <c r="SXS8" s="598"/>
      <c r="SXT8" s="598"/>
      <c r="SXU8" s="598"/>
      <c r="SXV8" s="598"/>
      <c r="SXW8" s="598"/>
      <c r="SXX8" s="598"/>
      <c r="SXY8" s="598"/>
      <c r="SXZ8" s="598"/>
      <c r="SYA8" s="598"/>
      <c r="SYB8" s="598"/>
      <c r="SYC8" s="598"/>
      <c r="SYD8" s="598"/>
      <c r="SYE8" s="598"/>
      <c r="SYF8" s="598"/>
      <c r="SYG8" s="598"/>
      <c r="SYH8" s="598"/>
      <c r="SYI8" s="598"/>
      <c r="SYJ8" s="598"/>
      <c r="SYK8" s="598"/>
      <c r="SYL8" s="598"/>
      <c r="SYM8" s="598"/>
      <c r="SYN8" s="598"/>
      <c r="SYO8" s="598"/>
      <c r="SYP8" s="598"/>
      <c r="SYQ8" s="598"/>
      <c r="SYR8" s="598"/>
      <c r="SYS8" s="598"/>
      <c r="SYT8" s="598"/>
      <c r="SYU8" s="598"/>
      <c r="SYV8" s="598"/>
      <c r="SYW8" s="598"/>
      <c r="SYX8" s="598"/>
      <c r="SYY8" s="598"/>
      <c r="SYZ8" s="598"/>
      <c r="SZA8" s="598"/>
      <c r="SZB8" s="598"/>
      <c r="SZC8" s="598"/>
      <c r="SZD8" s="598"/>
      <c r="SZE8" s="598"/>
      <c r="SZF8" s="598"/>
      <c r="SZG8" s="598"/>
      <c r="SZH8" s="598"/>
      <c r="SZI8" s="598"/>
      <c r="SZJ8" s="598"/>
      <c r="SZK8" s="598"/>
      <c r="SZL8" s="598"/>
      <c r="SZM8" s="598"/>
      <c r="SZN8" s="598"/>
      <c r="SZO8" s="598"/>
      <c r="SZP8" s="598"/>
      <c r="SZQ8" s="598"/>
      <c r="SZR8" s="598"/>
      <c r="SZS8" s="598"/>
      <c r="SZT8" s="598"/>
      <c r="SZU8" s="598"/>
      <c r="SZV8" s="598"/>
      <c r="SZW8" s="598"/>
      <c r="SZX8" s="598"/>
      <c r="SZY8" s="598"/>
      <c r="SZZ8" s="598"/>
      <c r="TAA8" s="598"/>
      <c r="TAB8" s="598"/>
      <c r="TAC8" s="598"/>
      <c r="TAD8" s="598"/>
      <c r="TAE8" s="598"/>
      <c r="TAF8" s="598"/>
      <c r="TAG8" s="598"/>
      <c r="TAH8" s="598"/>
      <c r="TAI8" s="598"/>
      <c r="TAJ8" s="598"/>
      <c r="TAK8" s="598"/>
      <c r="TAL8" s="598"/>
      <c r="TAM8" s="598"/>
      <c r="TAN8" s="598"/>
      <c r="TAO8" s="598"/>
      <c r="TAP8" s="598"/>
      <c r="TAQ8" s="598"/>
      <c r="TAR8" s="598"/>
      <c r="TAS8" s="598"/>
      <c r="TAT8" s="598"/>
      <c r="TAU8" s="598"/>
      <c r="TAV8" s="598"/>
      <c r="TAW8" s="598"/>
      <c r="TAX8" s="598"/>
      <c r="TAY8" s="598"/>
      <c r="TAZ8" s="598"/>
      <c r="TBA8" s="598"/>
      <c r="TBB8" s="598"/>
      <c r="TBC8" s="598"/>
      <c r="TBD8" s="598"/>
      <c r="TBE8" s="598"/>
      <c r="TBF8" s="598"/>
      <c r="TBG8" s="598"/>
      <c r="TBH8" s="598"/>
      <c r="TBI8" s="598"/>
      <c r="TBJ8" s="598"/>
      <c r="TBK8" s="598"/>
      <c r="TBL8" s="598"/>
      <c r="TBM8" s="598"/>
      <c r="TBN8" s="598"/>
      <c r="TBO8" s="598"/>
      <c r="TBP8" s="598"/>
      <c r="TBQ8" s="598"/>
      <c r="TBR8" s="598"/>
      <c r="TBS8" s="598"/>
      <c r="TBT8" s="598"/>
      <c r="TBU8" s="598"/>
      <c r="TBV8" s="598"/>
      <c r="TBW8" s="598"/>
      <c r="TBX8" s="598"/>
      <c r="TBY8" s="598"/>
      <c r="TBZ8" s="598"/>
      <c r="TCA8" s="598"/>
      <c r="TCB8" s="598"/>
      <c r="TCC8" s="598"/>
      <c r="TCD8" s="598"/>
      <c r="TCE8" s="598"/>
      <c r="TCF8" s="598"/>
      <c r="TCG8" s="598"/>
      <c r="TCH8" s="598"/>
      <c r="TCI8" s="598"/>
      <c r="TCJ8" s="598"/>
      <c r="TCK8" s="598"/>
      <c r="TCL8" s="598"/>
      <c r="TCM8" s="598"/>
      <c r="TCN8" s="598"/>
      <c r="TCO8" s="598"/>
      <c r="TCP8" s="598"/>
      <c r="TCQ8" s="598"/>
      <c r="TCR8" s="598"/>
      <c r="TCS8" s="598"/>
      <c r="TCT8" s="598"/>
      <c r="TCU8" s="598"/>
      <c r="TCV8" s="598"/>
      <c r="TCW8" s="598"/>
      <c r="TCX8" s="598"/>
      <c r="TCY8" s="598"/>
      <c r="TCZ8" s="598"/>
      <c r="TDA8" s="598"/>
      <c r="TDB8" s="598"/>
      <c r="TDC8" s="598"/>
      <c r="TDD8" s="598"/>
      <c r="TDE8" s="598"/>
      <c r="TDF8" s="598"/>
      <c r="TDG8" s="598"/>
      <c r="TDH8" s="598"/>
      <c r="TDI8" s="598"/>
      <c r="TDJ8" s="598"/>
      <c r="TDK8" s="598"/>
      <c r="TDL8" s="598"/>
      <c r="TDM8" s="598"/>
      <c r="TDN8" s="598"/>
      <c r="TDO8" s="598"/>
      <c r="TDP8" s="598"/>
      <c r="TDQ8" s="598"/>
      <c r="TDR8" s="598"/>
      <c r="TDS8" s="598"/>
      <c r="TDT8" s="598"/>
      <c r="TDU8" s="598"/>
      <c r="TDV8" s="598"/>
      <c r="TDW8" s="598"/>
      <c r="TDX8" s="598"/>
      <c r="TDY8" s="598"/>
      <c r="TDZ8" s="598"/>
      <c r="TEA8" s="598"/>
      <c r="TEB8" s="598"/>
      <c r="TEC8" s="598"/>
      <c r="TED8" s="598"/>
      <c r="TEE8" s="598"/>
      <c r="TEF8" s="598"/>
      <c r="TEG8" s="598"/>
      <c r="TEH8" s="598"/>
      <c r="TEI8" s="598"/>
      <c r="TEJ8" s="598"/>
      <c r="TEK8" s="598"/>
      <c r="TEL8" s="598"/>
      <c r="TEM8" s="598"/>
      <c r="TEN8" s="598"/>
      <c r="TEO8" s="598"/>
      <c r="TEP8" s="598"/>
      <c r="TEQ8" s="598"/>
      <c r="TER8" s="598"/>
      <c r="TES8" s="598"/>
      <c r="TET8" s="598"/>
      <c r="TEU8" s="598"/>
      <c r="TEV8" s="598"/>
      <c r="TEW8" s="598"/>
      <c r="TEX8" s="598"/>
      <c r="TEY8" s="598"/>
      <c r="TEZ8" s="598"/>
      <c r="TFA8" s="598"/>
      <c r="TFB8" s="598"/>
      <c r="TFC8" s="598"/>
      <c r="TFD8" s="598"/>
      <c r="TFE8" s="598"/>
      <c r="TFF8" s="598"/>
      <c r="TFG8" s="598"/>
      <c r="TFH8" s="598"/>
      <c r="TFI8" s="598"/>
      <c r="TFJ8" s="598"/>
      <c r="TFK8" s="598"/>
      <c r="TFL8" s="598"/>
      <c r="TFM8" s="598"/>
      <c r="TFN8" s="598"/>
      <c r="TFO8" s="598"/>
      <c r="TFP8" s="598"/>
      <c r="TFQ8" s="598"/>
      <c r="TFR8" s="598"/>
      <c r="TFS8" s="598"/>
      <c r="TFT8" s="598"/>
      <c r="TFU8" s="598"/>
      <c r="TFV8" s="598"/>
      <c r="TFW8" s="598"/>
      <c r="TFX8" s="598"/>
      <c r="TFY8" s="598"/>
      <c r="TFZ8" s="598"/>
      <c r="TGA8" s="598"/>
      <c r="TGB8" s="598"/>
      <c r="TGC8" s="598"/>
      <c r="TGD8" s="598"/>
      <c r="TGE8" s="598"/>
      <c r="TGF8" s="598"/>
      <c r="TGG8" s="598"/>
      <c r="TGH8" s="598"/>
      <c r="TGI8" s="598"/>
      <c r="TGJ8" s="598"/>
      <c r="TGK8" s="598"/>
      <c r="TGL8" s="598"/>
      <c r="TGM8" s="598"/>
      <c r="TGN8" s="598"/>
      <c r="TGO8" s="598"/>
      <c r="TGP8" s="598"/>
      <c r="TGQ8" s="598"/>
      <c r="TGR8" s="598"/>
      <c r="TGS8" s="598"/>
      <c r="TGT8" s="598"/>
      <c r="TGU8" s="598"/>
      <c r="TGV8" s="598"/>
      <c r="TGW8" s="598"/>
      <c r="TGX8" s="598"/>
      <c r="TGY8" s="598"/>
      <c r="TGZ8" s="598"/>
      <c r="THA8" s="598"/>
      <c r="THB8" s="598"/>
      <c r="THC8" s="598"/>
      <c r="THD8" s="598"/>
      <c r="THE8" s="598"/>
      <c r="THF8" s="598"/>
      <c r="THG8" s="598"/>
      <c r="THH8" s="598"/>
      <c r="THI8" s="598"/>
      <c r="THJ8" s="598"/>
      <c r="THK8" s="598"/>
      <c r="THL8" s="598"/>
      <c r="THM8" s="598"/>
      <c r="THN8" s="598"/>
      <c r="THO8" s="598"/>
      <c r="THP8" s="598"/>
      <c r="THQ8" s="598"/>
      <c r="THR8" s="598"/>
      <c r="THS8" s="598"/>
      <c r="THT8" s="598"/>
      <c r="THU8" s="598"/>
      <c r="THV8" s="598"/>
      <c r="THW8" s="598"/>
      <c r="THX8" s="598"/>
      <c r="THY8" s="598"/>
      <c r="THZ8" s="598"/>
      <c r="TIA8" s="598"/>
      <c r="TIB8" s="598"/>
      <c r="TIC8" s="598"/>
      <c r="TID8" s="598"/>
      <c r="TIE8" s="598"/>
      <c r="TIF8" s="598"/>
      <c r="TIG8" s="598"/>
      <c r="TIH8" s="598"/>
      <c r="TII8" s="598"/>
      <c r="TIJ8" s="598"/>
      <c r="TIK8" s="598"/>
      <c r="TIL8" s="598"/>
      <c r="TIM8" s="598"/>
      <c r="TIN8" s="598"/>
      <c r="TIO8" s="598"/>
      <c r="TIP8" s="598"/>
      <c r="TIQ8" s="598"/>
      <c r="TIR8" s="598"/>
      <c r="TIS8" s="598"/>
      <c r="TIT8" s="598"/>
      <c r="TIU8" s="598"/>
      <c r="TIV8" s="598"/>
      <c r="TIW8" s="598"/>
      <c r="TIX8" s="598"/>
      <c r="TIY8" s="598"/>
      <c r="TIZ8" s="598"/>
      <c r="TJA8" s="598"/>
      <c r="TJB8" s="598"/>
      <c r="TJC8" s="598"/>
      <c r="TJD8" s="598"/>
      <c r="TJE8" s="598"/>
      <c r="TJF8" s="598"/>
      <c r="TJG8" s="598"/>
      <c r="TJH8" s="598"/>
      <c r="TJI8" s="598"/>
      <c r="TJJ8" s="598"/>
      <c r="TJK8" s="598"/>
      <c r="TJL8" s="598"/>
      <c r="TJM8" s="598"/>
      <c r="TJN8" s="598"/>
      <c r="TJO8" s="598"/>
      <c r="TJP8" s="598"/>
      <c r="TJQ8" s="598"/>
      <c r="TJR8" s="598"/>
      <c r="TJS8" s="598"/>
      <c r="TJT8" s="598"/>
      <c r="TJU8" s="598"/>
      <c r="TJV8" s="598"/>
      <c r="TJW8" s="598"/>
      <c r="TJX8" s="598"/>
      <c r="TJY8" s="598"/>
      <c r="TJZ8" s="598"/>
      <c r="TKA8" s="598"/>
      <c r="TKB8" s="598"/>
      <c r="TKC8" s="598"/>
      <c r="TKD8" s="598"/>
      <c r="TKE8" s="598"/>
      <c r="TKF8" s="598"/>
      <c r="TKG8" s="598"/>
      <c r="TKH8" s="598"/>
      <c r="TKI8" s="598"/>
      <c r="TKJ8" s="598"/>
      <c r="TKK8" s="598"/>
      <c r="TKL8" s="598"/>
      <c r="TKM8" s="598"/>
      <c r="TKN8" s="598"/>
      <c r="TKO8" s="598"/>
      <c r="TKP8" s="598"/>
      <c r="TKQ8" s="598"/>
      <c r="TKR8" s="598"/>
      <c r="TKS8" s="598"/>
      <c r="TKT8" s="598"/>
      <c r="TKU8" s="598"/>
      <c r="TKV8" s="598"/>
      <c r="TKW8" s="598"/>
      <c r="TKX8" s="598"/>
      <c r="TKY8" s="598"/>
      <c r="TKZ8" s="598"/>
      <c r="TLA8" s="598"/>
      <c r="TLB8" s="598"/>
      <c r="TLC8" s="598"/>
      <c r="TLD8" s="598"/>
      <c r="TLE8" s="598"/>
      <c r="TLF8" s="598"/>
      <c r="TLG8" s="598"/>
      <c r="TLH8" s="598"/>
      <c r="TLI8" s="598"/>
      <c r="TLJ8" s="598"/>
      <c r="TLK8" s="598"/>
      <c r="TLL8" s="598"/>
      <c r="TLM8" s="598"/>
      <c r="TLN8" s="598"/>
      <c r="TLO8" s="598"/>
      <c r="TLP8" s="598"/>
      <c r="TLQ8" s="598"/>
      <c r="TLR8" s="598"/>
      <c r="TLS8" s="598"/>
      <c r="TLT8" s="598"/>
      <c r="TLU8" s="598"/>
      <c r="TLV8" s="598"/>
      <c r="TLW8" s="598"/>
      <c r="TLX8" s="598"/>
      <c r="TLY8" s="598"/>
      <c r="TLZ8" s="598"/>
      <c r="TMA8" s="598"/>
      <c r="TMB8" s="598"/>
      <c r="TMC8" s="598"/>
      <c r="TMD8" s="598"/>
      <c r="TME8" s="598"/>
      <c r="TMF8" s="598"/>
      <c r="TMG8" s="598"/>
      <c r="TMH8" s="598"/>
      <c r="TMI8" s="598"/>
      <c r="TMJ8" s="598"/>
      <c r="TMK8" s="598"/>
      <c r="TML8" s="598"/>
      <c r="TMM8" s="598"/>
      <c r="TMN8" s="598"/>
      <c r="TMO8" s="598"/>
      <c r="TMP8" s="598"/>
      <c r="TMQ8" s="598"/>
      <c r="TMR8" s="598"/>
      <c r="TMS8" s="598"/>
      <c r="TMT8" s="598"/>
      <c r="TMU8" s="598"/>
      <c r="TMV8" s="598"/>
      <c r="TMW8" s="598"/>
      <c r="TMX8" s="598"/>
      <c r="TMY8" s="598"/>
      <c r="TMZ8" s="598"/>
      <c r="TNA8" s="598"/>
      <c r="TNB8" s="598"/>
      <c r="TNC8" s="598"/>
      <c r="TND8" s="598"/>
      <c r="TNE8" s="598"/>
      <c r="TNF8" s="598"/>
      <c r="TNG8" s="598"/>
      <c r="TNH8" s="598"/>
      <c r="TNI8" s="598"/>
      <c r="TNJ8" s="598"/>
      <c r="TNK8" s="598"/>
      <c r="TNL8" s="598"/>
      <c r="TNM8" s="598"/>
      <c r="TNN8" s="598"/>
      <c r="TNO8" s="598"/>
      <c r="TNP8" s="598"/>
      <c r="TNQ8" s="598"/>
      <c r="TNR8" s="598"/>
      <c r="TNS8" s="598"/>
      <c r="TNT8" s="598"/>
      <c r="TNU8" s="598"/>
      <c r="TNV8" s="598"/>
      <c r="TNW8" s="598"/>
      <c r="TNX8" s="598"/>
      <c r="TNY8" s="598"/>
      <c r="TNZ8" s="598"/>
      <c r="TOA8" s="598"/>
      <c r="TOB8" s="598"/>
      <c r="TOC8" s="598"/>
      <c r="TOD8" s="598"/>
      <c r="TOE8" s="598"/>
      <c r="TOF8" s="598"/>
      <c r="TOG8" s="598"/>
      <c r="TOH8" s="598"/>
      <c r="TOI8" s="598"/>
      <c r="TOJ8" s="598"/>
      <c r="TOK8" s="598"/>
      <c r="TOL8" s="598"/>
      <c r="TOM8" s="598"/>
      <c r="TON8" s="598"/>
      <c r="TOO8" s="598"/>
      <c r="TOP8" s="598"/>
      <c r="TOQ8" s="598"/>
      <c r="TOR8" s="598"/>
      <c r="TOS8" s="598"/>
      <c r="TOT8" s="598"/>
      <c r="TOU8" s="598"/>
      <c r="TOV8" s="598"/>
      <c r="TOW8" s="598"/>
      <c r="TOX8" s="598"/>
      <c r="TOY8" s="598"/>
      <c r="TOZ8" s="598"/>
      <c r="TPA8" s="598"/>
      <c r="TPB8" s="598"/>
      <c r="TPC8" s="598"/>
      <c r="TPD8" s="598"/>
      <c r="TPE8" s="598"/>
      <c r="TPF8" s="598"/>
      <c r="TPG8" s="598"/>
      <c r="TPH8" s="598"/>
      <c r="TPI8" s="598"/>
      <c r="TPJ8" s="598"/>
      <c r="TPK8" s="598"/>
      <c r="TPL8" s="598"/>
      <c r="TPM8" s="598"/>
      <c r="TPN8" s="598"/>
      <c r="TPO8" s="598"/>
      <c r="TPP8" s="598"/>
      <c r="TPQ8" s="598"/>
      <c r="TPR8" s="598"/>
      <c r="TPS8" s="598"/>
      <c r="TPT8" s="598"/>
      <c r="TPU8" s="598"/>
      <c r="TPV8" s="598"/>
      <c r="TPW8" s="598"/>
      <c r="TPX8" s="598"/>
      <c r="TPY8" s="598"/>
      <c r="TPZ8" s="598"/>
      <c r="TQA8" s="598"/>
      <c r="TQB8" s="598"/>
      <c r="TQC8" s="598"/>
      <c r="TQD8" s="598"/>
      <c r="TQE8" s="598"/>
      <c r="TQF8" s="598"/>
      <c r="TQG8" s="598"/>
      <c r="TQH8" s="598"/>
      <c r="TQI8" s="598"/>
      <c r="TQJ8" s="598"/>
      <c r="TQK8" s="598"/>
      <c r="TQL8" s="598"/>
      <c r="TQM8" s="598"/>
      <c r="TQN8" s="598"/>
      <c r="TQO8" s="598"/>
      <c r="TQP8" s="598"/>
      <c r="TQQ8" s="598"/>
      <c r="TQR8" s="598"/>
      <c r="TQS8" s="598"/>
      <c r="TQT8" s="598"/>
      <c r="TQU8" s="598"/>
      <c r="TQV8" s="598"/>
      <c r="TQW8" s="598"/>
      <c r="TQX8" s="598"/>
      <c r="TQY8" s="598"/>
      <c r="TQZ8" s="598"/>
      <c r="TRA8" s="598"/>
      <c r="TRB8" s="598"/>
      <c r="TRC8" s="598"/>
      <c r="TRD8" s="598"/>
      <c r="TRE8" s="598"/>
      <c r="TRF8" s="598"/>
      <c r="TRG8" s="598"/>
      <c r="TRH8" s="598"/>
      <c r="TRI8" s="598"/>
      <c r="TRJ8" s="598"/>
      <c r="TRK8" s="598"/>
      <c r="TRL8" s="598"/>
      <c r="TRM8" s="598"/>
      <c r="TRN8" s="598"/>
      <c r="TRO8" s="598"/>
      <c r="TRP8" s="598"/>
      <c r="TRQ8" s="598"/>
      <c r="TRR8" s="598"/>
      <c r="TRS8" s="598"/>
      <c r="TRT8" s="598"/>
      <c r="TRU8" s="598"/>
      <c r="TRV8" s="598"/>
      <c r="TRW8" s="598"/>
      <c r="TRX8" s="598"/>
      <c r="TRY8" s="598"/>
      <c r="TRZ8" s="598"/>
      <c r="TSA8" s="598"/>
      <c r="TSB8" s="598"/>
      <c r="TSC8" s="598"/>
      <c r="TSD8" s="598"/>
      <c r="TSE8" s="598"/>
      <c r="TSF8" s="598"/>
      <c r="TSG8" s="598"/>
      <c r="TSH8" s="598"/>
      <c r="TSI8" s="598"/>
      <c r="TSJ8" s="598"/>
      <c r="TSK8" s="598"/>
      <c r="TSL8" s="598"/>
      <c r="TSM8" s="598"/>
      <c r="TSN8" s="598"/>
      <c r="TSO8" s="598"/>
      <c r="TSP8" s="598"/>
      <c r="TSQ8" s="598"/>
      <c r="TSR8" s="598"/>
      <c r="TSS8" s="598"/>
      <c r="TST8" s="598"/>
      <c r="TSU8" s="598"/>
      <c r="TSV8" s="598"/>
      <c r="TSW8" s="598"/>
      <c r="TSX8" s="598"/>
      <c r="TSY8" s="598"/>
      <c r="TSZ8" s="598"/>
      <c r="TTA8" s="598"/>
      <c r="TTB8" s="598"/>
      <c r="TTC8" s="598"/>
      <c r="TTD8" s="598"/>
      <c r="TTE8" s="598"/>
      <c r="TTF8" s="598"/>
      <c r="TTG8" s="598"/>
      <c r="TTH8" s="598"/>
      <c r="TTI8" s="598"/>
      <c r="TTJ8" s="598"/>
      <c r="TTK8" s="598"/>
      <c r="TTL8" s="598"/>
      <c r="TTM8" s="598"/>
      <c r="TTN8" s="598"/>
      <c r="TTO8" s="598"/>
      <c r="TTP8" s="598"/>
      <c r="TTQ8" s="598"/>
      <c r="TTR8" s="598"/>
      <c r="TTS8" s="598"/>
      <c r="TTT8" s="598"/>
      <c r="TTU8" s="598"/>
      <c r="TTV8" s="598"/>
      <c r="TTW8" s="598"/>
      <c r="TTX8" s="598"/>
      <c r="TTY8" s="598"/>
      <c r="TTZ8" s="598"/>
      <c r="TUA8" s="598"/>
      <c r="TUB8" s="598"/>
      <c r="TUC8" s="598"/>
      <c r="TUD8" s="598"/>
      <c r="TUE8" s="598"/>
      <c r="TUF8" s="598"/>
      <c r="TUG8" s="598"/>
      <c r="TUH8" s="598"/>
      <c r="TUI8" s="598"/>
      <c r="TUJ8" s="598"/>
      <c r="TUK8" s="598"/>
      <c r="TUL8" s="598"/>
      <c r="TUM8" s="598"/>
      <c r="TUN8" s="598"/>
      <c r="TUO8" s="598"/>
      <c r="TUP8" s="598"/>
      <c r="TUQ8" s="598"/>
      <c r="TUR8" s="598"/>
      <c r="TUS8" s="598"/>
      <c r="TUT8" s="598"/>
      <c r="TUU8" s="598"/>
      <c r="TUV8" s="598"/>
      <c r="TUW8" s="598"/>
      <c r="TUX8" s="598"/>
      <c r="TUY8" s="598"/>
      <c r="TUZ8" s="598"/>
      <c r="TVA8" s="598"/>
      <c r="TVB8" s="598"/>
      <c r="TVC8" s="598"/>
      <c r="TVD8" s="598"/>
      <c r="TVE8" s="598"/>
      <c r="TVF8" s="598"/>
      <c r="TVG8" s="598"/>
      <c r="TVH8" s="598"/>
      <c r="TVI8" s="598"/>
      <c r="TVJ8" s="598"/>
      <c r="TVK8" s="598"/>
      <c r="TVL8" s="598"/>
      <c r="TVM8" s="598"/>
      <c r="TVN8" s="598"/>
      <c r="TVO8" s="598"/>
      <c r="TVP8" s="598"/>
      <c r="TVQ8" s="598"/>
      <c r="TVR8" s="598"/>
      <c r="TVS8" s="598"/>
      <c r="TVT8" s="598"/>
      <c r="TVU8" s="598"/>
      <c r="TVV8" s="598"/>
      <c r="TVW8" s="598"/>
      <c r="TVX8" s="598"/>
      <c r="TVY8" s="598"/>
      <c r="TVZ8" s="598"/>
      <c r="TWA8" s="598"/>
      <c r="TWB8" s="598"/>
      <c r="TWC8" s="598"/>
      <c r="TWD8" s="598"/>
      <c r="TWE8" s="598"/>
      <c r="TWF8" s="598"/>
      <c r="TWG8" s="598"/>
      <c r="TWH8" s="598"/>
      <c r="TWI8" s="598"/>
      <c r="TWJ8" s="598"/>
      <c r="TWK8" s="598"/>
      <c r="TWL8" s="598"/>
      <c r="TWM8" s="598"/>
      <c r="TWN8" s="598"/>
      <c r="TWO8" s="598"/>
      <c r="TWP8" s="598"/>
      <c r="TWQ8" s="598"/>
      <c r="TWR8" s="598"/>
      <c r="TWS8" s="598"/>
      <c r="TWT8" s="598"/>
      <c r="TWU8" s="598"/>
      <c r="TWV8" s="598"/>
      <c r="TWW8" s="598"/>
      <c r="TWX8" s="598"/>
      <c r="TWY8" s="598"/>
      <c r="TWZ8" s="598"/>
      <c r="TXA8" s="598"/>
      <c r="TXB8" s="598"/>
      <c r="TXC8" s="598"/>
      <c r="TXD8" s="598"/>
      <c r="TXE8" s="598"/>
      <c r="TXF8" s="598"/>
      <c r="TXG8" s="598"/>
      <c r="TXH8" s="598"/>
      <c r="TXI8" s="598"/>
      <c r="TXJ8" s="598"/>
      <c r="TXK8" s="598"/>
      <c r="TXL8" s="598"/>
      <c r="TXM8" s="598"/>
      <c r="TXN8" s="598"/>
      <c r="TXO8" s="598"/>
      <c r="TXP8" s="598"/>
      <c r="TXQ8" s="598"/>
      <c r="TXR8" s="598"/>
      <c r="TXS8" s="598"/>
      <c r="TXT8" s="598"/>
      <c r="TXU8" s="598"/>
      <c r="TXV8" s="598"/>
      <c r="TXW8" s="598"/>
      <c r="TXX8" s="598"/>
      <c r="TXY8" s="598"/>
      <c r="TXZ8" s="598"/>
      <c r="TYA8" s="598"/>
      <c r="TYB8" s="598"/>
      <c r="TYC8" s="598"/>
      <c r="TYD8" s="598"/>
      <c r="TYE8" s="598"/>
      <c r="TYF8" s="598"/>
      <c r="TYG8" s="598"/>
      <c r="TYH8" s="598"/>
      <c r="TYI8" s="598"/>
      <c r="TYJ8" s="598"/>
      <c r="TYK8" s="598"/>
      <c r="TYL8" s="598"/>
      <c r="TYM8" s="598"/>
      <c r="TYN8" s="598"/>
      <c r="TYO8" s="598"/>
      <c r="TYP8" s="598"/>
      <c r="TYQ8" s="598"/>
      <c r="TYR8" s="598"/>
      <c r="TYS8" s="598"/>
      <c r="TYT8" s="598"/>
      <c r="TYU8" s="598"/>
      <c r="TYV8" s="598"/>
      <c r="TYW8" s="598"/>
      <c r="TYX8" s="598"/>
      <c r="TYY8" s="598"/>
      <c r="TYZ8" s="598"/>
      <c r="TZA8" s="598"/>
      <c r="TZB8" s="598"/>
      <c r="TZC8" s="598"/>
      <c r="TZD8" s="598"/>
      <c r="TZE8" s="598"/>
      <c r="TZF8" s="598"/>
      <c r="TZG8" s="598"/>
      <c r="TZH8" s="598"/>
      <c r="TZI8" s="598"/>
      <c r="TZJ8" s="598"/>
      <c r="TZK8" s="598"/>
      <c r="TZL8" s="598"/>
      <c r="TZM8" s="598"/>
      <c r="TZN8" s="598"/>
      <c r="TZO8" s="598"/>
      <c r="TZP8" s="598"/>
      <c r="TZQ8" s="598"/>
      <c r="TZR8" s="598"/>
      <c r="TZS8" s="598"/>
      <c r="TZT8" s="598"/>
      <c r="TZU8" s="598"/>
      <c r="TZV8" s="598"/>
      <c r="TZW8" s="598"/>
      <c r="TZX8" s="598"/>
      <c r="TZY8" s="598"/>
      <c r="TZZ8" s="598"/>
      <c r="UAA8" s="598"/>
      <c r="UAB8" s="598"/>
      <c r="UAC8" s="598"/>
      <c r="UAD8" s="598"/>
      <c r="UAE8" s="598"/>
      <c r="UAF8" s="598"/>
      <c r="UAG8" s="598"/>
      <c r="UAH8" s="598"/>
      <c r="UAI8" s="598"/>
      <c r="UAJ8" s="598"/>
      <c r="UAK8" s="598"/>
      <c r="UAL8" s="598"/>
      <c r="UAM8" s="598"/>
      <c r="UAN8" s="598"/>
      <c r="UAO8" s="598"/>
      <c r="UAP8" s="598"/>
      <c r="UAQ8" s="598"/>
      <c r="UAR8" s="598"/>
      <c r="UAS8" s="598"/>
      <c r="UAT8" s="598"/>
      <c r="UAU8" s="598"/>
      <c r="UAV8" s="598"/>
      <c r="UAW8" s="598"/>
      <c r="UAX8" s="598"/>
      <c r="UAY8" s="598"/>
      <c r="UAZ8" s="598"/>
      <c r="UBA8" s="598"/>
      <c r="UBB8" s="598"/>
      <c r="UBC8" s="598"/>
      <c r="UBD8" s="598"/>
      <c r="UBE8" s="598"/>
      <c r="UBF8" s="598"/>
      <c r="UBG8" s="598"/>
      <c r="UBH8" s="598"/>
      <c r="UBI8" s="598"/>
      <c r="UBJ8" s="598"/>
      <c r="UBK8" s="598"/>
      <c r="UBL8" s="598"/>
      <c r="UBM8" s="598"/>
      <c r="UBN8" s="598"/>
      <c r="UBO8" s="598"/>
      <c r="UBP8" s="598"/>
      <c r="UBQ8" s="598"/>
      <c r="UBR8" s="598"/>
      <c r="UBS8" s="598"/>
      <c r="UBT8" s="598"/>
      <c r="UBU8" s="598"/>
      <c r="UBV8" s="598"/>
      <c r="UBW8" s="598"/>
      <c r="UBX8" s="598"/>
      <c r="UBY8" s="598"/>
      <c r="UBZ8" s="598"/>
      <c r="UCA8" s="598"/>
      <c r="UCB8" s="598"/>
      <c r="UCC8" s="598"/>
      <c r="UCD8" s="598"/>
      <c r="UCE8" s="598"/>
      <c r="UCF8" s="598"/>
      <c r="UCG8" s="598"/>
      <c r="UCH8" s="598"/>
      <c r="UCI8" s="598"/>
      <c r="UCJ8" s="598"/>
      <c r="UCK8" s="598"/>
      <c r="UCL8" s="598"/>
      <c r="UCM8" s="598"/>
      <c r="UCN8" s="598"/>
      <c r="UCO8" s="598"/>
      <c r="UCP8" s="598"/>
      <c r="UCQ8" s="598"/>
      <c r="UCR8" s="598"/>
      <c r="UCS8" s="598"/>
      <c r="UCT8" s="598"/>
      <c r="UCU8" s="598"/>
      <c r="UCV8" s="598"/>
      <c r="UCW8" s="598"/>
      <c r="UCX8" s="598"/>
      <c r="UCY8" s="598"/>
      <c r="UCZ8" s="598"/>
      <c r="UDA8" s="598"/>
      <c r="UDB8" s="598"/>
      <c r="UDC8" s="598"/>
      <c r="UDD8" s="598"/>
      <c r="UDE8" s="598"/>
      <c r="UDF8" s="598"/>
      <c r="UDG8" s="598"/>
      <c r="UDH8" s="598"/>
      <c r="UDI8" s="598"/>
      <c r="UDJ8" s="598"/>
      <c r="UDK8" s="598"/>
      <c r="UDL8" s="598"/>
      <c r="UDM8" s="598"/>
      <c r="UDN8" s="598"/>
      <c r="UDO8" s="598"/>
      <c r="UDP8" s="598"/>
      <c r="UDQ8" s="598"/>
      <c r="UDR8" s="598"/>
      <c r="UDS8" s="598"/>
      <c r="UDT8" s="598"/>
      <c r="UDU8" s="598"/>
      <c r="UDV8" s="598"/>
      <c r="UDW8" s="598"/>
      <c r="UDX8" s="598"/>
      <c r="UDY8" s="598"/>
      <c r="UDZ8" s="598"/>
      <c r="UEA8" s="598"/>
      <c r="UEB8" s="598"/>
      <c r="UEC8" s="598"/>
      <c r="UED8" s="598"/>
      <c r="UEE8" s="598"/>
      <c r="UEF8" s="598"/>
      <c r="UEG8" s="598"/>
      <c r="UEH8" s="598"/>
      <c r="UEI8" s="598"/>
      <c r="UEJ8" s="598"/>
      <c r="UEK8" s="598"/>
      <c r="UEL8" s="598"/>
      <c r="UEM8" s="598"/>
      <c r="UEN8" s="598"/>
      <c r="UEO8" s="598"/>
      <c r="UEP8" s="598"/>
      <c r="UEQ8" s="598"/>
      <c r="UER8" s="598"/>
      <c r="UES8" s="598"/>
      <c r="UET8" s="598"/>
      <c r="UEU8" s="598"/>
      <c r="UEV8" s="598"/>
      <c r="UEW8" s="598"/>
      <c r="UEX8" s="598"/>
      <c r="UEY8" s="598"/>
      <c r="UEZ8" s="598"/>
      <c r="UFA8" s="598"/>
      <c r="UFB8" s="598"/>
      <c r="UFC8" s="598"/>
      <c r="UFD8" s="598"/>
      <c r="UFE8" s="598"/>
      <c r="UFF8" s="598"/>
      <c r="UFG8" s="598"/>
      <c r="UFH8" s="598"/>
      <c r="UFI8" s="598"/>
      <c r="UFJ8" s="598"/>
      <c r="UFK8" s="598"/>
      <c r="UFL8" s="598"/>
      <c r="UFM8" s="598"/>
      <c r="UFN8" s="598"/>
      <c r="UFO8" s="598"/>
      <c r="UFP8" s="598"/>
      <c r="UFQ8" s="598"/>
      <c r="UFR8" s="598"/>
      <c r="UFS8" s="598"/>
      <c r="UFT8" s="598"/>
      <c r="UFU8" s="598"/>
      <c r="UFV8" s="598"/>
      <c r="UFW8" s="598"/>
      <c r="UFX8" s="598"/>
      <c r="UFY8" s="598"/>
      <c r="UFZ8" s="598"/>
      <c r="UGA8" s="598"/>
      <c r="UGB8" s="598"/>
      <c r="UGC8" s="598"/>
      <c r="UGD8" s="598"/>
      <c r="UGE8" s="598"/>
      <c r="UGF8" s="598"/>
      <c r="UGG8" s="598"/>
      <c r="UGH8" s="598"/>
      <c r="UGI8" s="598"/>
      <c r="UGJ8" s="598"/>
      <c r="UGK8" s="598"/>
      <c r="UGL8" s="598"/>
      <c r="UGM8" s="598"/>
      <c r="UGN8" s="598"/>
      <c r="UGO8" s="598"/>
      <c r="UGP8" s="598"/>
      <c r="UGQ8" s="598"/>
      <c r="UGR8" s="598"/>
      <c r="UGS8" s="598"/>
      <c r="UGT8" s="598"/>
      <c r="UGU8" s="598"/>
      <c r="UGV8" s="598"/>
      <c r="UGW8" s="598"/>
      <c r="UGX8" s="598"/>
      <c r="UGY8" s="598"/>
      <c r="UGZ8" s="598"/>
      <c r="UHA8" s="598"/>
      <c r="UHB8" s="598"/>
      <c r="UHC8" s="598"/>
      <c r="UHD8" s="598"/>
      <c r="UHE8" s="598"/>
      <c r="UHF8" s="598"/>
      <c r="UHG8" s="598"/>
      <c r="UHH8" s="598"/>
      <c r="UHI8" s="598"/>
      <c r="UHJ8" s="598"/>
      <c r="UHK8" s="598"/>
      <c r="UHL8" s="598"/>
      <c r="UHM8" s="598"/>
      <c r="UHN8" s="598"/>
      <c r="UHO8" s="598"/>
      <c r="UHP8" s="598"/>
      <c r="UHQ8" s="598"/>
      <c r="UHR8" s="598"/>
      <c r="UHS8" s="598"/>
      <c r="UHT8" s="598"/>
      <c r="UHU8" s="598"/>
      <c r="UHV8" s="598"/>
      <c r="UHW8" s="598"/>
      <c r="UHX8" s="598"/>
      <c r="UHY8" s="598"/>
      <c r="UHZ8" s="598"/>
      <c r="UIA8" s="598"/>
      <c r="UIB8" s="598"/>
      <c r="UIC8" s="598"/>
      <c r="UID8" s="598"/>
      <c r="UIE8" s="598"/>
      <c r="UIF8" s="598"/>
      <c r="UIG8" s="598"/>
      <c r="UIH8" s="598"/>
      <c r="UII8" s="598"/>
      <c r="UIJ8" s="598"/>
      <c r="UIK8" s="598"/>
      <c r="UIL8" s="598"/>
      <c r="UIM8" s="598"/>
      <c r="UIN8" s="598"/>
      <c r="UIO8" s="598"/>
      <c r="UIP8" s="598"/>
      <c r="UIQ8" s="598"/>
      <c r="UIR8" s="598"/>
      <c r="UIS8" s="598"/>
      <c r="UIT8" s="598"/>
      <c r="UIU8" s="598"/>
      <c r="UIV8" s="598"/>
      <c r="UIW8" s="598"/>
      <c r="UIX8" s="598"/>
      <c r="UIY8" s="598"/>
      <c r="UIZ8" s="598"/>
      <c r="UJA8" s="598"/>
      <c r="UJB8" s="598"/>
      <c r="UJC8" s="598"/>
      <c r="UJD8" s="598"/>
      <c r="UJE8" s="598"/>
      <c r="UJF8" s="598"/>
      <c r="UJG8" s="598"/>
      <c r="UJH8" s="598"/>
      <c r="UJI8" s="598"/>
      <c r="UJJ8" s="598"/>
      <c r="UJK8" s="598"/>
      <c r="UJL8" s="598"/>
      <c r="UJM8" s="598"/>
      <c r="UJN8" s="598"/>
      <c r="UJO8" s="598"/>
      <c r="UJP8" s="598"/>
      <c r="UJQ8" s="598"/>
      <c r="UJR8" s="598"/>
      <c r="UJS8" s="598"/>
      <c r="UJT8" s="598"/>
      <c r="UJU8" s="598"/>
      <c r="UJV8" s="598"/>
      <c r="UJW8" s="598"/>
      <c r="UJX8" s="598"/>
      <c r="UJY8" s="598"/>
      <c r="UJZ8" s="598"/>
      <c r="UKA8" s="598"/>
      <c r="UKB8" s="598"/>
      <c r="UKC8" s="598"/>
      <c r="UKD8" s="598"/>
      <c r="UKE8" s="598"/>
      <c r="UKF8" s="598"/>
      <c r="UKG8" s="598"/>
      <c r="UKH8" s="598"/>
      <c r="UKI8" s="598"/>
      <c r="UKJ8" s="598"/>
      <c r="UKK8" s="598"/>
      <c r="UKL8" s="598"/>
      <c r="UKM8" s="598"/>
      <c r="UKN8" s="598"/>
      <c r="UKO8" s="598"/>
      <c r="UKP8" s="598"/>
      <c r="UKQ8" s="598"/>
      <c r="UKR8" s="598"/>
      <c r="UKS8" s="598"/>
      <c r="UKT8" s="598"/>
      <c r="UKU8" s="598"/>
      <c r="UKV8" s="598"/>
      <c r="UKW8" s="598"/>
      <c r="UKX8" s="598"/>
      <c r="UKY8" s="598"/>
      <c r="UKZ8" s="598"/>
      <c r="ULA8" s="598"/>
      <c r="ULB8" s="598"/>
      <c r="ULC8" s="598"/>
      <c r="ULD8" s="598"/>
      <c r="ULE8" s="598"/>
      <c r="ULF8" s="598"/>
      <c r="ULG8" s="598"/>
      <c r="ULH8" s="598"/>
      <c r="ULI8" s="598"/>
      <c r="ULJ8" s="598"/>
      <c r="ULK8" s="598"/>
      <c r="ULL8" s="598"/>
      <c r="ULM8" s="598"/>
      <c r="ULN8" s="598"/>
      <c r="ULO8" s="598"/>
      <c r="ULP8" s="598"/>
      <c r="ULQ8" s="598"/>
      <c r="ULR8" s="598"/>
      <c r="ULS8" s="598"/>
      <c r="ULT8" s="598"/>
      <c r="ULU8" s="598"/>
      <c r="ULV8" s="598"/>
      <c r="ULW8" s="598"/>
      <c r="ULX8" s="598"/>
      <c r="ULY8" s="598"/>
      <c r="ULZ8" s="598"/>
      <c r="UMA8" s="598"/>
      <c r="UMB8" s="598"/>
      <c r="UMC8" s="598"/>
      <c r="UMD8" s="598"/>
      <c r="UME8" s="598"/>
      <c r="UMF8" s="598"/>
      <c r="UMG8" s="598"/>
      <c r="UMH8" s="598"/>
      <c r="UMI8" s="598"/>
      <c r="UMJ8" s="598"/>
      <c r="UMK8" s="598"/>
      <c r="UML8" s="598"/>
      <c r="UMM8" s="598"/>
      <c r="UMN8" s="598"/>
      <c r="UMO8" s="598"/>
      <c r="UMP8" s="598"/>
      <c r="UMQ8" s="598"/>
      <c r="UMR8" s="598"/>
      <c r="UMS8" s="598"/>
      <c r="UMT8" s="598"/>
      <c r="UMU8" s="598"/>
      <c r="UMV8" s="598"/>
      <c r="UMW8" s="598"/>
      <c r="UMX8" s="598"/>
      <c r="UMY8" s="598"/>
      <c r="UMZ8" s="598"/>
      <c r="UNA8" s="598"/>
      <c r="UNB8" s="598"/>
      <c r="UNC8" s="598"/>
      <c r="UND8" s="598"/>
      <c r="UNE8" s="598"/>
      <c r="UNF8" s="598"/>
      <c r="UNG8" s="598"/>
      <c r="UNH8" s="598"/>
      <c r="UNI8" s="598"/>
      <c r="UNJ8" s="598"/>
      <c r="UNK8" s="598"/>
      <c r="UNL8" s="598"/>
      <c r="UNM8" s="598"/>
      <c r="UNN8" s="598"/>
      <c r="UNO8" s="598"/>
      <c r="UNP8" s="598"/>
      <c r="UNQ8" s="598"/>
      <c r="UNR8" s="598"/>
      <c r="UNS8" s="598"/>
      <c r="UNT8" s="598"/>
      <c r="UNU8" s="598"/>
      <c r="UNV8" s="598"/>
      <c r="UNW8" s="598"/>
      <c r="UNX8" s="598"/>
      <c r="UNY8" s="598"/>
      <c r="UNZ8" s="598"/>
      <c r="UOA8" s="598"/>
      <c r="UOB8" s="598"/>
      <c r="UOC8" s="598"/>
      <c r="UOD8" s="598"/>
      <c r="UOE8" s="598"/>
      <c r="UOF8" s="598"/>
      <c r="UOG8" s="598"/>
      <c r="UOH8" s="598"/>
      <c r="UOI8" s="598"/>
      <c r="UOJ8" s="598"/>
      <c r="UOK8" s="598"/>
      <c r="UOL8" s="598"/>
      <c r="UOM8" s="598"/>
      <c r="UON8" s="598"/>
      <c r="UOO8" s="598"/>
      <c r="UOP8" s="598"/>
      <c r="UOQ8" s="598"/>
      <c r="UOR8" s="598"/>
      <c r="UOS8" s="598"/>
      <c r="UOT8" s="598"/>
      <c r="UOU8" s="598"/>
      <c r="UOV8" s="598"/>
      <c r="UOW8" s="598"/>
      <c r="UOX8" s="598"/>
      <c r="UOY8" s="598"/>
      <c r="UOZ8" s="598"/>
      <c r="UPA8" s="598"/>
      <c r="UPB8" s="598"/>
      <c r="UPC8" s="598"/>
      <c r="UPD8" s="598"/>
      <c r="UPE8" s="598"/>
      <c r="UPF8" s="598"/>
      <c r="UPG8" s="598"/>
      <c r="UPH8" s="598"/>
      <c r="UPI8" s="598"/>
      <c r="UPJ8" s="598"/>
      <c r="UPK8" s="598"/>
      <c r="UPL8" s="598"/>
      <c r="UPM8" s="598"/>
      <c r="UPN8" s="598"/>
      <c r="UPO8" s="598"/>
      <c r="UPP8" s="598"/>
      <c r="UPQ8" s="598"/>
      <c r="UPR8" s="598"/>
      <c r="UPS8" s="598"/>
      <c r="UPT8" s="598"/>
      <c r="UPU8" s="598"/>
      <c r="UPV8" s="598"/>
      <c r="UPW8" s="598"/>
      <c r="UPX8" s="598"/>
      <c r="UPY8" s="598"/>
      <c r="UPZ8" s="598"/>
      <c r="UQA8" s="598"/>
      <c r="UQB8" s="598"/>
      <c r="UQC8" s="598"/>
      <c r="UQD8" s="598"/>
      <c r="UQE8" s="598"/>
      <c r="UQF8" s="598"/>
      <c r="UQG8" s="598"/>
      <c r="UQH8" s="598"/>
      <c r="UQI8" s="598"/>
      <c r="UQJ8" s="598"/>
      <c r="UQK8" s="598"/>
      <c r="UQL8" s="598"/>
      <c r="UQM8" s="598"/>
      <c r="UQN8" s="598"/>
      <c r="UQO8" s="598"/>
      <c r="UQP8" s="598"/>
      <c r="UQQ8" s="598"/>
      <c r="UQR8" s="598"/>
      <c r="UQS8" s="598"/>
      <c r="UQT8" s="598"/>
      <c r="UQU8" s="598"/>
      <c r="UQV8" s="598"/>
      <c r="UQW8" s="598"/>
      <c r="UQX8" s="598"/>
      <c r="UQY8" s="598"/>
      <c r="UQZ8" s="598"/>
      <c r="URA8" s="598"/>
      <c r="URB8" s="598"/>
      <c r="URC8" s="598"/>
      <c r="URD8" s="598"/>
      <c r="URE8" s="598"/>
      <c r="URF8" s="598"/>
      <c r="URG8" s="598"/>
      <c r="URH8" s="598"/>
      <c r="URI8" s="598"/>
      <c r="URJ8" s="598"/>
      <c r="URK8" s="598"/>
      <c r="URL8" s="598"/>
      <c r="URM8" s="598"/>
      <c r="URN8" s="598"/>
      <c r="URO8" s="598"/>
      <c r="URP8" s="598"/>
      <c r="URQ8" s="598"/>
      <c r="URR8" s="598"/>
      <c r="URS8" s="598"/>
      <c r="URT8" s="598"/>
      <c r="URU8" s="598"/>
      <c r="URV8" s="598"/>
      <c r="URW8" s="598"/>
      <c r="URX8" s="598"/>
      <c r="URY8" s="598"/>
      <c r="URZ8" s="598"/>
      <c r="USA8" s="598"/>
      <c r="USB8" s="598"/>
      <c r="USC8" s="598"/>
      <c r="USD8" s="598"/>
      <c r="USE8" s="598"/>
      <c r="USF8" s="598"/>
      <c r="USG8" s="598"/>
      <c r="USH8" s="598"/>
      <c r="USI8" s="598"/>
      <c r="USJ8" s="598"/>
      <c r="USK8" s="598"/>
      <c r="USL8" s="598"/>
      <c r="USM8" s="598"/>
      <c r="USN8" s="598"/>
      <c r="USO8" s="598"/>
      <c r="USP8" s="598"/>
      <c r="USQ8" s="598"/>
      <c r="USR8" s="598"/>
      <c r="USS8" s="598"/>
      <c r="UST8" s="598"/>
      <c r="USU8" s="598"/>
      <c r="USV8" s="598"/>
      <c r="USW8" s="598"/>
      <c r="USX8" s="598"/>
      <c r="USY8" s="598"/>
      <c r="USZ8" s="598"/>
      <c r="UTA8" s="598"/>
      <c r="UTB8" s="598"/>
      <c r="UTC8" s="598"/>
      <c r="UTD8" s="598"/>
      <c r="UTE8" s="598"/>
      <c r="UTF8" s="598"/>
      <c r="UTG8" s="598"/>
      <c r="UTH8" s="598"/>
      <c r="UTI8" s="598"/>
      <c r="UTJ8" s="598"/>
      <c r="UTK8" s="598"/>
      <c r="UTL8" s="598"/>
      <c r="UTM8" s="598"/>
      <c r="UTN8" s="598"/>
      <c r="UTO8" s="598"/>
      <c r="UTP8" s="598"/>
      <c r="UTQ8" s="598"/>
      <c r="UTR8" s="598"/>
      <c r="UTS8" s="598"/>
      <c r="UTT8" s="598"/>
      <c r="UTU8" s="598"/>
      <c r="UTV8" s="598"/>
      <c r="UTW8" s="598"/>
      <c r="UTX8" s="598"/>
      <c r="UTY8" s="598"/>
      <c r="UTZ8" s="598"/>
      <c r="UUA8" s="598"/>
      <c r="UUB8" s="598"/>
      <c r="UUC8" s="598"/>
      <c r="UUD8" s="598"/>
      <c r="UUE8" s="598"/>
      <c r="UUF8" s="598"/>
      <c r="UUG8" s="598"/>
      <c r="UUH8" s="598"/>
      <c r="UUI8" s="598"/>
      <c r="UUJ8" s="598"/>
      <c r="UUK8" s="598"/>
      <c r="UUL8" s="598"/>
      <c r="UUM8" s="598"/>
      <c r="UUN8" s="598"/>
      <c r="UUO8" s="598"/>
      <c r="UUP8" s="598"/>
      <c r="UUQ8" s="598"/>
      <c r="UUR8" s="598"/>
      <c r="UUS8" s="598"/>
      <c r="UUT8" s="598"/>
      <c r="UUU8" s="598"/>
      <c r="UUV8" s="598"/>
      <c r="UUW8" s="598"/>
      <c r="UUX8" s="598"/>
      <c r="UUY8" s="598"/>
      <c r="UUZ8" s="598"/>
      <c r="UVA8" s="598"/>
      <c r="UVB8" s="598"/>
      <c r="UVC8" s="598"/>
      <c r="UVD8" s="598"/>
      <c r="UVE8" s="598"/>
      <c r="UVF8" s="598"/>
      <c r="UVG8" s="598"/>
      <c r="UVH8" s="598"/>
      <c r="UVI8" s="598"/>
      <c r="UVJ8" s="598"/>
      <c r="UVK8" s="598"/>
      <c r="UVL8" s="598"/>
      <c r="UVM8" s="598"/>
      <c r="UVN8" s="598"/>
      <c r="UVO8" s="598"/>
      <c r="UVP8" s="598"/>
      <c r="UVQ8" s="598"/>
      <c r="UVR8" s="598"/>
      <c r="UVS8" s="598"/>
      <c r="UVT8" s="598"/>
      <c r="UVU8" s="598"/>
      <c r="UVV8" s="598"/>
      <c r="UVW8" s="598"/>
      <c r="UVX8" s="598"/>
      <c r="UVY8" s="598"/>
      <c r="UVZ8" s="598"/>
      <c r="UWA8" s="598"/>
      <c r="UWB8" s="598"/>
      <c r="UWC8" s="598"/>
      <c r="UWD8" s="598"/>
      <c r="UWE8" s="598"/>
      <c r="UWF8" s="598"/>
      <c r="UWG8" s="598"/>
      <c r="UWH8" s="598"/>
      <c r="UWI8" s="598"/>
      <c r="UWJ8" s="598"/>
      <c r="UWK8" s="598"/>
      <c r="UWL8" s="598"/>
      <c r="UWM8" s="598"/>
      <c r="UWN8" s="598"/>
      <c r="UWO8" s="598"/>
      <c r="UWP8" s="598"/>
      <c r="UWQ8" s="598"/>
      <c r="UWR8" s="598"/>
      <c r="UWS8" s="598"/>
      <c r="UWT8" s="598"/>
      <c r="UWU8" s="598"/>
      <c r="UWV8" s="598"/>
      <c r="UWW8" s="598"/>
      <c r="UWX8" s="598"/>
      <c r="UWY8" s="598"/>
      <c r="UWZ8" s="598"/>
      <c r="UXA8" s="598"/>
      <c r="UXB8" s="598"/>
      <c r="UXC8" s="598"/>
      <c r="UXD8" s="598"/>
      <c r="UXE8" s="598"/>
      <c r="UXF8" s="598"/>
      <c r="UXG8" s="598"/>
      <c r="UXH8" s="598"/>
      <c r="UXI8" s="598"/>
      <c r="UXJ8" s="598"/>
      <c r="UXK8" s="598"/>
      <c r="UXL8" s="598"/>
      <c r="UXM8" s="598"/>
      <c r="UXN8" s="598"/>
      <c r="UXO8" s="598"/>
      <c r="UXP8" s="598"/>
      <c r="UXQ8" s="598"/>
      <c r="UXR8" s="598"/>
      <c r="UXS8" s="598"/>
      <c r="UXT8" s="598"/>
      <c r="UXU8" s="598"/>
      <c r="UXV8" s="598"/>
      <c r="UXW8" s="598"/>
      <c r="UXX8" s="598"/>
      <c r="UXY8" s="598"/>
      <c r="UXZ8" s="598"/>
      <c r="UYA8" s="598"/>
      <c r="UYB8" s="598"/>
      <c r="UYC8" s="598"/>
      <c r="UYD8" s="598"/>
      <c r="UYE8" s="598"/>
      <c r="UYF8" s="598"/>
      <c r="UYG8" s="598"/>
      <c r="UYH8" s="598"/>
      <c r="UYI8" s="598"/>
      <c r="UYJ8" s="598"/>
      <c r="UYK8" s="598"/>
      <c r="UYL8" s="598"/>
      <c r="UYM8" s="598"/>
      <c r="UYN8" s="598"/>
      <c r="UYO8" s="598"/>
      <c r="UYP8" s="598"/>
      <c r="UYQ8" s="598"/>
      <c r="UYR8" s="598"/>
      <c r="UYS8" s="598"/>
      <c r="UYT8" s="598"/>
      <c r="UYU8" s="598"/>
      <c r="UYV8" s="598"/>
      <c r="UYW8" s="598"/>
      <c r="UYX8" s="598"/>
      <c r="UYY8" s="598"/>
      <c r="UYZ8" s="598"/>
      <c r="UZA8" s="598"/>
      <c r="UZB8" s="598"/>
      <c r="UZC8" s="598"/>
      <c r="UZD8" s="598"/>
      <c r="UZE8" s="598"/>
      <c r="UZF8" s="598"/>
      <c r="UZG8" s="598"/>
      <c r="UZH8" s="598"/>
      <c r="UZI8" s="598"/>
      <c r="UZJ8" s="598"/>
      <c r="UZK8" s="598"/>
      <c r="UZL8" s="598"/>
      <c r="UZM8" s="598"/>
      <c r="UZN8" s="598"/>
      <c r="UZO8" s="598"/>
      <c r="UZP8" s="598"/>
      <c r="UZQ8" s="598"/>
      <c r="UZR8" s="598"/>
      <c r="UZS8" s="598"/>
      <c r="UZT8" s="598"/>
      <c r="UZU8" s="598"/>
      <c r="UZV8" s="598"/>
      <c r="UZW8" s="598"/>
      <c r="UZX8" s="598"/>
      <c r="UZY8" s="598"/>
      <c r="UZZ8" s="598"/>
      <c r="VAA8" s="598"/>
      <c r="VAB8" s="598"/>
      <c r="VAC8" s="598"/>
      <c r="VAD8" s="598"/>
      <c r="VAE8" s="598"/>
      <c r="VAF8" s="598"/>
      <c r="VAG8" s="598"/>
      <c r="VAH8" s="598"/>
      <c r="VAI8" s="598"/>
      <c r="VAJ8" s="598"/>
      <c r="VAK8" s="598"/>
      <c r="VAL8" s="598"/>
      <c r="VAM8" s="598"/>
      <c r="VAN8" s="598"/>
      <c r="VAO8" s="598"/>
      <c r="VAP8" s="598"/>
      <c r="VAQ8" s="598"/>
      <c r="VAR8" s="598"/>
      <c r="VAS8" s="598"/>
      <c r="VAT8" s="598"/>
      <c r="VAU8" s="598"/>
      <c r="VAV8" s="598"/>
      <c r="VAW8" s="598"/>
      <c r="VAX8" s="598"/>
      <c r="VAY8" s="598"/>
      <c r="VAZ8" s="598"/>
      <c r="VBA8" s="598"/>
      <c r="VBB8" s="598"/>
      <c r="VBC8" s="598"/>
      <c r="VBD8" s="598"/>
      <c r="VBE8" s="598"/>
      <c r="VBF8" s="598"/>
      <c r="VBG8" s="598"/>
      <c r="VBH8" s="598"/>
      <c r="VBI8" s="598"/>
      <c r="VBJ8" s="598"/>
      <c r="VBK8" s="598"/>
      <c r="VBL8" s="598"/>
      <c r="VBM8" s="598"/>
      <c r="VBN8" s="598"/>
      <c r="VBO8" s="598"/>
      <c r="VBP8" s="598"/>
      <c r="VBQ8" s="598"/>
      <c r="VBR8" s="598"/>
      <c r="VBS8" s="598"/>
      <c r="VBT8" s="598"/>
      <c r="VBU8" s="598"/>
      <c r="VBV8" s="598"/>
      <c r="VBW8" s="598"/>
      <c r="VBX8" s="598"/>
      <c r="VBY8" s="598"/>
      <c r="VBZ8" s="598"/>
      <c r="VCA8" s="598"/>
      <c r="VCB8" s="598"/>
      <c r="VCC8" s="598"/>
      <c r="VCD8" s="598"/>
      <c r="VCE8" s="598"/>
      <c r="VCF8" s="598"/>
      <c r="VCG8" s="598"/>
      <c r="VCH8" s="598"/>
      <c r="VCI8" s="598"/>
      <c r="VCJ8" s="598"/>
      <c r="VCK8" s="598"/>
      <c r="VCL8" s="598"/>
      <c r="VCM8" s="598"/>
      <c r="VCN8" s="598"/>
      <c r="VCO8" s="598"/>
      <c r="VCP8" s="598"/>
      <c r="VCQ8" s="598"/>
      <c r="VCR8" s="598"/>
      <c r="VCS8" s="598"/>
      <c r="VCT8" s="598"/>
      <c r="VCU8" s="598"/>
      <c r="VCV8" s="598"/>
      <c r="VCW8" s="598"/>
      <c r="VCX8" s="598"/>
      <c r="VCY8" s="598"/>
      <c r="VCZ8" s="598"/>
      <c r="VDA8" s="598"/>
      <c r="VDB8" s="598"/>
      <c r="VDC8" s="598"/>
      <c r="VDD8" s="598"/>
      <c r="VDE8" s="598"/>
      <c r="VDF8" s="598"/>
      <c r="VDG8" s="598"/>
      <c r="VDH8" s="598"/>
      <c r="VDI8" s="598"/>
      <c r="VDJ8" s="598"/>
      <c r="VDK8" s="598"/>
      <c r="VDL8" s="598"/>
      <c r="VDM8" s="598"/>
      <c r="VDN8" s="598"/>
      <c r="VDO8" s="598"/>
      <c r="VDP8" s="598"/>
      <c r="VDQ8" s="598"/>
      <c r="VDR8" s="598"/>
      <c r="VDS8" s="598"/>
      <c r="VDT8" s="598"/>
      <c r="VDU8" s="598"/>
      <c r="VDV8" s="598"/>
      <c r="VDW8" s="598"/>
      <c r="VDX8" s="598"/>
      <c r="VDY8" s="598"/>
      <c r="VDZ8" s="598"/>
      <c r="VEA8" s="598"/>
      <c r="VEB8" s="598"/>
      <c r="VEC8" s="598"/>
      <c r="VED8" s="598"/>
      <c r="VEE8" s="598"/>
      <c r="VEF8" s="598"/>
      <c r="VEG8" s="598"/>
      <c r="VEH8" s="598"/>
      <c r="VEI8" s="598"/>
      <c r="VEJ8" s="598"/>
      <c r="VEK8" s="598"/>
      <c r="VEL8" s="598"/>
      <c r="VEM8" s="598"/>
      <c r="VEN8" s="598"/>
      <c r="VEO8" s="598"/>
      <c r="VEP8" s="598"/>
      <c r="VEQ8" s="598"/>
      <c r="VER8" s="598"/>
      <c r="VES8" s="598"/>
      <c r="VET8" s="598"/>
      <c r="VEU8" s="598"/>
      <c r="VEV8" s="598"/>
      <c r="VEW8" s="598"/>
      <c r="VEX8" s="598"/>
      <c r="VEY8" s="598"/>
      <c r="VEZ8" s="598"/>
      <c r="VFA8" s="598"/>
      <c r="VFB8" s="598"/>
      <c r="VFC8" s="598"/>
      <c r="VFD8" s="598"/>
      <c r="VFE8" s="598"/>
      <c r="VFF8" s="598"/>
      <c r="VFG8" s="598"/>
      <c r="VFH8" s="598"/>
      <c r="VFI8" s="598"/>
      <c r="VFJ8" s="598"/>
      <c r="VFK8" s="598"/>
      <c r="VFL8" s="598"/>
      <c r="VFM8" s="598"/>
      <c r="VFN8" s="598"/>
      <c r="VFO8" s="598"/>
      <c r="VFP8" s="598"/>
      <c r="VFQ8" s="598"/>
      <c r="VFR8" s="598"/>
      <c r="VFS8" s="598"/>
      <c r="VFT8" s="598"/>
      <c r="VFU8" s="598"/>
      <c r="VFV8" s="598"/>
      <c r="VFW8" s="598"/>
      <c r="VFX8" s="598"/>
      <c r="VFY8" s="598"/>
      <c r="VFZ8" s="598"/>
      <c r="VGA8" s="598"/>
      <c r="VGB8" s="598"/>
      <c r="VGC8" s="598"/>
      <c r="VGD8" s="598"/>
      <c r="VGE8" s="598"/>
      <c r="VGF8" s="598"/>
      <c r="VGG8" s="598"/>
      <c r="VGH8" s="598"/>
      <c r="VGI8" s="598"/>
      <c r="VGJ8" s="598"/>
      <c r="VGK8" s="598"/>
      <c r="VGL8" s="598"/>
      <c r="VGM8" s="598"/>
      <c r="VGN8" s="598"/>
      <c r="VGO8" s="598"/>
      <c r="VGP8" s="598"/>
      <c r="VGQ8" s="598"/>
      <c r="VGR8" s="598"/>
      <c r="VGS8" s="598"/>
      <c r="VGT8" s="598"/>
      <c r="VGU8" s="598"/>
      <c r="VGV8" s="598"/>
      <c r="VGW8" s="598"/>
      <c r="VGX8" s="598"/>
      <c r="VGY8" s="598"/>
      <c r="VGZ8" s="598"/>
      <c r="VHA8" s="598"/>
      <c r="VHB8" s="598"/>
      <c r="VHC8" s="598"/>
      <c r="VHD8" s="598"/>
      <c r="VHE8" s="598"/>
      <c r="VHF8" s="598"/>
      <c r="VHG8" s="598"/>
      <c r="VHH8" s="598"/>
      <c r="VHI8" s="598"/>
      <c r="VHJ8" s="598"/>
      <c r="VHK8" s="598"/>
      <c r="VHL8" s="598"/>
      <c r="VHM8" s="598"/>
      <c r="VHN8" s="598"/>
      <c r="VHO8" s="598"/>
      <c r="VHP8" s="598"/>
      <c r="VHQ8" s="598"/>
      <c r="VHR8" s="598"/>
      <c r="VHS8" s="598"/>
      <c r="VHT8" s="598"/>
      <c r="VHU8" s="598"/>
      <c r="VHV8" s="598"/>
      <c r="VHW8" s="598"/>
      <c r="VHX8" s="598"/>
      <c r="VHY8" s="598"/>
      <c r="VHZ8" s="598"/>
      <c r="VIA8" s="598"/>
      <c r="VIB8" s="598"/>
      <c r="VIC8" s="598"/>
      <c r="VID8" s="598"/>
      <c r="VIE8" s="598"/>
      <c r="VIF8" s="598"/>
      <c r="VIG8" s="598"/>
      <c r="VIH8" s="598"/>
      <c r="VII8" s="598"/>
      <c r="VIJ8" s="598"/>
      <c r="VIK8" s="598"/>
      <c r="VIL8" s="598"/>
      <c r="VIM8" s="598"/>
      <c r="VIN8" s="598"/>
      <c r="VIO8" s="598"/>
      <c r="VIP8" s="598"/>
      <c r="VIQ8" s="598"/>
      <c r="VIR8" s="598"/>
      <c r="VIS8" s="598"/>
      <c r="VIT8" s="598"/>
      <c r="VIU8" s="598"/>
      <c r="VIV8" s="598"/>
      <c r="VIW8" s="598"/>
      <c r="VIX8" s="598"/>
      <c r="VIY8" s="598"/>
      <c r="VIZ8" s="598"/>
      <c r="VJA8" s="598"/>
      <c r="VJB8" s="598"/>
      <c r="VJC8" s="598"/>
      <c r="VJD8" s="598"/>
      <c r="VJE8" s="598"/>
      <c r="VJF8" s="598"/>
      <c r="VJG8" s="598"/>
      <c r="VJH8" s="598"/>
      <c r="VJI8" s="598"/>
      <c r="VJJ8" s="598"/>
      <c r="VJK8" s="598"/>
      <c r="VJL8" s="598"/>
      <c r="VJM8" s="598"/>
      <c r="VJN8" s="598"/>
      <c r="VJO8" s="598"/>
      <c r="VJP8" s="598"/>
      <c r="VJQ8" s="598"/>
      <c r="VJR8" s="598"/>
      <c r="VJS8" s="598"/>
      <c r="VJT8" s="598"/>
      <c r="VJU8" s="598"/>
      <c r="VJV8" s="598"/>
      <c r="VJW8" s="598"/>
      <c r="VJX8" s="598"/>
      <c r="VJY8" s="598"/>
      <c r="VJZ8" s="598"/>
      <c r="VKA8" s="598"/>
      <c r="VKB8" s="598"/>
      <c r="VKC8" s="598"/>
      <c r="VKD8" s="598"/>
      <c r="VKE8" s="598"/>
      <c r="VKF8" s="598"/>
      <c r="VKG8" s="598"/>
      <c r="VKH8" s="598"/>
      <c r="VKI8" s="598"/>
      <c r="VKJ8" s="598"/>
      <c r="VKK8" s="598"/>
      <c r="VKL8" s="598"/>
      <c r="VKM8" s="598"/>
      <c r="VKN8" s="598"/>
      <c r="VKO8" s="598"/>
      <c r="VKP8" s="598"/>
      <c r="VKQ8" s="598"/>
      <c r="VKR8" s="598"/>
      <c r="VKS8" s="598"/>
      <c r="VKT8" s="598"/>
      <c r="VKU8" s="598"/>
      <c r="VKV8" s="598"/>
      <c r="VKW8" s="598"/>
      <c r="VKX8" s="598"/>
      <c r="VKY8" s="598"/>
      <c r="VKZ8" s="598"/>
      <c r="VLA8" s="598"/>
      <c r="VLB8" s="598"/>
      <c r="VLC8" s="598"/>
      <c r="VLD8" s="598"/>
      <c r="VLE8" s="598"/>
      <c r="VLF8" s="598"/>
      <c r="VLG8" s="598"/>
      <c r="VLH8" s="598"/>
      <c r="VLI8" s="598"/>
      <c r="VLJ8" s="598"/>
      <c r="VLK8" s="598"/>
      <c r="VLL8" s="598"/>
      <c r="VLM8" s="598"/>
      <c r="VLN8" s="598"/>
      <c r="VLO8" s="598"/>
      <c r="VLP8" s="598"/>
      <c r="VLQ8" s="598"/>
      <c r="VLR8" s="598"/>
      <c r="VLS8" s="598"/>
      <c r="VLT8" s="598"/>
      <c r="VLU8" s="598"/>
      <c r="VLV8" s="598"/>
      <c r="VLW8" s="598"/>
      <c r="VLX8" s="598"/>
      <c r="VLY8" s="598"/>
      <c r="VLZ8" s="598"/>
      <c r="VMA8" s="598"/>
      <c r="VMB8" s="598"/>
      <c r="VMC8" s="598"/>
      <c r="VMD8" s="598"/>
      <c r="VME8" s="598"/>
      <c r="VMF8" s="598"/>
      <c r="VMG8" s="598"/>
      <c r="VMH8" s="598"/>
      <c r="VMI8" s="598"/>
      <c r="VMJ8" s="598"/>
      <c r="VMK8" s="598"/>
      <c r="VML8" s="598"/>
      <c r="VMM8" s="598"/>
      <c r="VMN8" s="598"/>
      <c r="VMO8" s="598"/>
      <c r="VMP8" s="598"/>
      <c r="VMQ8" s="598"/>
      <c r="VMR8" s="598"/>
      <c r="VMS8" s="598"/>
      <c r="VMT8" s="598"/>
      <c r="VMU8" s="598"/>
      <c r="VMV8" s="598"/>
      <c r="VMW8" s="598"/>
      <c r="VMX8" s="598"/>
      <c r="VMY8" s="598"/>
      <c r="VMZ8" s="598"/>
      <c r="VNA8" s="598"/>
      <c r="VNB8" s="598"/>
      <c r="VNC8" s="598"/>
      <c r="VND8" s="598"/>
      <c r="VNE8" s="598"/>
      <c r="VNF8" s="598"/>
      <c r="VNG8" s="598"/>
      <c r="VNH8" s="598"/>
      <c r="VNI8" s="598"/>
      <c r="VNJ8" s="598"/>
      <c r="VNK8" s="598"/>
      <c r="VNL8" s="598"/>
      <c r="VNM8" s="598"/>
      <c r="VNN8" s="598"/>
      <c r="VNO8" s="598"/>
      <c r="VNP8" s="598"/>
      <c r="VNQ8" s="598"/>
      <c r="VNR8" s="598"/>
      <c r="VNS8" s="598"/>
      <c r="VNT8" s="598"/>
      <c r="VNU8" s="598"/>
      <c r="VNV8" s="598"/>
      <c r="VNW8" s="598"/>
      <c r="VNX8" s="598"/>
      <c r="VNY8" s="598"/>
      <c r="VNZ8" s="598"/>
      <c r="VOA8" s="598"/>
      <c r="VOB8" s="598"/>
      <c r="VOC8" s="598"/>
      <c r="VOD8" s="598"/>
      <c r="VOE8" s="598"/>
      <c r="VOF8" s="598"/>
      <c r="VOG8" s="598"/>
      <c r="VOH8" s="598"/>
      <c r="VOI8" s="598"/>
      <c r="VOJ8" s="598"/>
      <c r="VOK8" s="598"/>
      <c r="VOL8" s="598"/>
      <c r="VOM8" s="598"/>
      <c r="VON8" s="598"/>
      <c r="VOO8" s="598"/>
      <c r="VOP8" s="598"/>
      <c r="VOQ8" s="598"/>
      <c r="VOR8" s="598"/>
      <c r="VOS8" s="598"/>
      <c r="VOT8" s="598"/>
      <c r="VOU8" s="598"/>
      <c r="VOV8" s="598"/>
      <c r="VOW8" s="598"/>
      <c r="VOX8" s="598"/>
      <c r="VOY8" s="598"/>
      <c r="VOZ8" s="598"/>
      <c r="VPA8" s="598"/>
      <c r="VPB8" s="598"/>
      <c r="VPC8" s="598"/>
      <c r="VPD8" s="598"/>
      <c r="VPE8" s="598"/>
      <c r="VPF8" s="598"/>
      <c r="VPG8" s="598"/>
      <c r="VPH8" s="598"/>
      <c r="VPI8" s="598"/>
      <c r="VPJ8" s="598"/>
      <c r="VPK8" s="598"/>
      <c r="VPL8" s="598"/>
      <c r="VPM8" s="598"/>
      <c r="VPN8" s="598"/>
      <c r="VPO8" s="598"/>
      <c r="VPP8" s="598"/>
      <c r="VPQ8" s="598"/>
      <c r="VPR8" s="598"/>
      <c r="VPS8" s="598"/>
      <c r="VPT8" s="598"/>
      <c r="VPU8" s="598"/>
      <c r="VPV8" s="598"/>
      <c r="VPW8" s="598"/>
      <c r="VPX8" s="598"/>
      <c r="VPY8" s="598"/>
      <c r="VPZ8" s="598"/>
      <c r="VQA8" s="598"/>
      <c r="VQB8" s="598"/>
      <c r="VQC8" s="598"/>
      <c r="VQD8" s="598"/>
      <c r="VQE8" s="598"/>
      <c r="VQF8" s="598"/>
      <c r="VQG8" s="598"/>
      <c r="VQH8" s="598"/>
      <c r="VQI8" s="598"/>
      <c r="VQJ8" s="598"/>
      <c r="VQK8" s="598"/>
      <c r="VQL8" s="598"/>
      <c r="VQM8" s="598"/>
      <c r="VQN8" s="598"/>
      <c r="VQO8" s="598"/>
      <c r="VQP8" s="598"/>
      <c r="VQQ8" s="598"/>
      <c r="VQR8" s="598"/>
      <c r="VQS8" s="598"/>
      <c r="VQT8" s="598"/>
      <c r="VQU8" s="598"/>
      <c r="VQV8" s="598"/>
      <c r="VQW8" s="598"/>
      <c r="VQX8" s="598"/>
      <c r="VQY8" s="598"/>
      <c r="VQZ8" s="598"/>
      <c r="VRA8" s="598"/>
      <c r="VRB8" s="598"/>
      <c r="VRC8" s="598"/>
      <c r="VRD8" s="598"/>
      <c r="VRE8" s="598"/>
      <c r="VRF8" s="598"/>
      <c r="VRG8" s="598"/>
      <c r="VRH8" s="598"/>
      <c r="VRI8" s="598"/>
      <c r="VRJ8" s="598"/>
      <c r="VRK8" s="598"/>
      <c r="VRL8" s="598"/>
      <c r="VRM8" s="598"/>
      <c r="VRN8" s="598"/>
      <c r="VRO8" s="598"/>
      <c r="VRP8" s="598"/>
      <c r="VRQ8" s="598"/>
      <c r="VRR8" s="598"/>
      <c r="VRS8" s="598"/>
      <c r="VRT8" s="598"/>
      <c r="VRU8" s="598"/>
      <c r="VRV8" s="598"/>
      <c r="VRW8" s="598"/>
      <c r="VRX8" s="598"/>
      <c r="VRY8" s="598"/>
      <c r="VRZ8" s="598"/>
      <c r="VSA8" s="598"/>
      <c r="VSB8" s="598"/>
      <c r="VSC8" s="598"/>
      <c r="VSD8" s="598"/>
      <c r="VSE8" s="598"/>
      <c r="VSF8" s="598"/>
      <c r="VSG8" s="598"/>
      <c r="VSH8" s="598"/>
      <c r="VSI8" s="598"/>
      <c r="VSJ8" s="598"/>
      <c r="VSK8" s="598"/>
      <c r="VSL8" s="598"/>
      <c r="VSM8" s="598"/>
      <c r="VSN8" s="598"/>
      <c r="VSO8" s="598"/>
      <c r="VSP8" s="598"/>
      <c r="VSQ8" s="598"/>
      <c r="VSR8" s="598"/>
      <c r="VSS8" s="598"/>
      <c r="VST8" s="598"/>
      <c r="VSU8" s="598"/>
      <c r="VSV8" s="598"/>
      <c r="VSW8" s="598"/>
      <c r="VSX8" s="598"/>
      <c r="VSY8" s="598"/>
      <c r="VSZ8" s="598"/>
      <c r="VTA8" s="598"/>
      <c r="VTB8" s="598"/>
      <c r="VTC8" s="598"/>
      <c r="VTD8" s="598"/>
      <c r="VTE8" s="598"/>
      <c r="VTF8" s="598"/>
      <c r="VTG8" s="598"/>
      <c r="VTH8" s="598"/>
      <c r="VTI8" s="598"/>
      <c r="VTJ8" s="598"/>
      <c r="VTK8" s="598"/>
      <c r="VTL8" s="598"/>
      <c r="VTM8" s="598"/>
      <c r="VTN8" s="598"/>
      <c r="VTO8" s="598"/>
      <c r="VTP8" s="598"/>
      <c r="VTQ8" s="598"/>
      <c r="VTR8" s="598"/>
      <c r="VTS8" s="598"/>
      <c r="VTT8" s="598"/>
      <c r="VTU8" s="598"/>
      <c r="VTV8" s="598"/>
      <c r="VTW8" s="598"/>
      <c r="VTX8" s="598"/>
      <c r="VTY8" s="598"/>
      <c r="VTZ8" s="598"/>
      <c r="VUA8" s="598"/>
      <c r="VUB8" s="598"/>
      <c r="VUC8" s="598"/>
      <c r="VUD8" s="598"/>
      <c r="VUE8" s="598"/>
      <c r="VUF8" s="598"/>
      <c r="VUG8" s="598"/>
      <c r="VUH8" s="598"/>
      <c r="VUI8" s="598"/>
      <c r="VUJ8" s="598"/>
      <c r="VUK8" s="598"/>
      <c r="VUL8" s="598"/>
      <c r="VUM8" s="598"/>
      <c r="VUN8" s="598"/>
      <c r="VUO8" s="598"/>
      <c r="VUP8" s="598"/>
      <c r="VUQ8" s="598"/>
      <c r="VUR8" s="598"/>
      <c r="VUS8" s="598"/>
      <c r="VUT8" s="598"/>
      <c r="VUU8" s="598"/>
      <c r="VUV8" s="598"/>
      <c r="VUW8" s="598"/>
      <c r="VUX8" s="598"/>
      <c r="VUY8" s="598"/>
      <c r="VUZ8" s="598"/>
      <c r="VVA8" s="598"/>
      <c r="VVB8" s="598"/>
      <c r="VVC8" s="598"/>
      <c r="VVD8" s="598"/>
      <c r="VVE8" s="598"/>
      <c r="VVF8" s="598"/>
      <c r="VVG8" s="598"/>
      <c r="VVH8" s="598"/>
      <c r="VVI8" s="598"/>
      <c r="VVJ8" s="598"/>
      <c r="VVK8" s="598"/>
      <c r="VVL8" s="598"/>
      <c r="VVM8" s="598"/>
      <c r="VVN8" s="598"/>
      <c r="VVO8" s="598"/>
      <c r="VVP8" s="598"/>
      <c r="VVQ8" s="598"/>
      <c r="VVR8" s="598"/>
      <c r="VVS8" s="598"/>
      <c r="VVT8" s="598"/>
      <c r="VVU8" s="598"/>
      <c r="VVV8" s="598"/>
      <c r="VVW8" s="598"/>
      <c r="VVX8" s="598"/>
      <c r="VVY8" s="598"/>
      <c r="VVZ8" s="598"/>
      <c r="VWA8" s="598"/>
      <c r="VWB8" s="598"/>
      <c r="VWC8" s="598"/>
      <c r="VWD8" s="598"/>
      <c r="VWE8" s="598"/>
      <c r="VWF8" s="598"/>
      <c r="VWG8" s="598"/>
      <c r="VWH8" s="598"/>
      <c r="VWI8" s="598"/>
      <c r="VWJ8" s="598"/>
      <c r="VWK8" s="598"/>
      <c r="VWL8" s="598"/>
      <c r="VWM8" s="598"/>
      <c r="VWN8" s="598"/>
      <c r="VWO8" s="598"/>
      <c r="VWP8" s="598"/>
      <c r="VWQ8" s="598"/>
      <c r="VWR8" s="598"/>
      <c r="VWS8" s="598"/>
      <c r="VWT8" s="598"/>
      <c r="VWU8" s="598"/>
      <c r="VWV8" s="598"/>
      <c r="VWW8" s="598"/>
      <c r="VWX8" s="598"/>
      <c r="VWY8" s="598"/>
      <c r="VWZ8" s="598"/>
      <c r="VXA8" s="598"/>
      <c r="VXB8" s="598"/>
      <c r="VXC8" s="598"/>
      <c r="VXD8" s="598"/>
      <c r="VXE8" s="598"/>
      <c r="VXF8" s="598"/>
      <c r="VXG8" s="598"/>
      <c r="VXH8" s="598"/>
      <c r="VXI8" s="598"/>
      <c r="VXJ8" s="598"/>
      <c r="VXK8" s="598"/>
      <c r="VXL8" s="598"/>
      <c r="VXM8" s="598"/>
      <c r="VXN8" s="598"/>
      <c r="VXO8" s="598"/>
      <c r="VXP8" s="598"/>
      <c r="VXQ8" s="598"/>
      <c r="VXR8" s="598"/>
      <c r="VXS8" s="598"/>
      <c r="VXT8" s="598"/>
      <c r="VXU8" s="598"/>
      <c r="VXV8" s="598"/>
      <c r="VXW8" s="598"/>
      <c r="VXX8" s="598"/>
      <c r="VXY8" s="598"/>
      <c r="VXZ8" s="598"/>
      <c r="VYA8" s="598"/>
      <c r="VYB8" s="598"/>
      <c r="VYC8" s="598"/>
      <c r="VYD8" s="598"/>
      <c r="VYE8" s="598"/>
      <c r="VYF8" s="598"/>
      <c r="VYG8" s="598"/>
      <c r="VYH8" s="598"/>
      <c r="VYI8" s="598"/>
      <c r="VYJ8" s="598"/>
      <c r="VYK8" s="598"/>
      <c r="VYL8" s="598"/>
      <c r="VYM8" s="598"/>
      <c r="VYN8" s="598"/>
      <c r="VYO8" s="598"/>
      <c r="VYP8" s="598"/>
      <c r="VYQ8" s="598"/>
      <c r="VYR8" s="598"/>
      <c r="VYS8" s="598"/>
      <c r="VYT8" s="598"/>
      <c r="VYU8" s="598"/>
      <c r="VYV8" s="598"/>
      <c r="VYW8" s="598"/>
      <c r="VYX8" s="598"/>
      <c r="VYY8" s="598"/>
      <c r="VYZ8" s="598"/>
      <c r="VZA8" s="598"/>
      <c r="VZB8" s="598"/>
      <c r="VZC8" s="598"/>
      <c r="VZD8" s="598"/>
      <c r="VZE8" s="598"/>
      <c r="VZF8" s="598"/>
      <c r="VZG8" s="598"/>
      <c r="VZH8" s="598"/>
      <c r="VZI8" s="598"/>
      <c r="VZJ8" s="598"/>
      <c r="VZK8" s="598"/>
      <c r="VZL8" s="598"/>
      <c r="VZM8" s="598"/>
      <c r="VZN8" s="598"/>
      <c r="VZO8" s="598"/>
      <c r="VZP8" s="598"/>
      <c r="VZQ8" s="598"/>
      <c r="VZR8" s="598"/>
      <c r="VZS8" s="598"/>
      <c r="VZT8" s="598"/>
      <c r="VZU8" s="598"/>
      <c r="VZV8" s="598"/>
      <c r="VZW8" s="598"/>
      <c r="VZX8" s="598"/>
      <c r="VZY8" s="598"/>
      <c r="VZZ8" s="598"/>
      <c r="WAA8" s="598"/>
      <c r="WAB8" s="598"/>
      <c r="WAC8" s="598"/>
      <c r="WAD8" s="598"/>
      <c r="WAE8" s="598"/>
      <c r="WAF8" s="598"/>
      <c r="WAG8" s="598"/>
      <c r="WAH8" s="598"/>
      <c r="WAI8" s="598"/>
      <c r="WAJ8" s="598"/>
      <c r="WAK8" s="598"/>
      <c r="WAL8" s="598"/>
      <c r="WAM8" s="598"/>
      <c r="WAN8" s="598"/>
      <c r="WAO8" s="598"/>
      <c r="WAP8" s="598"/>
      <c r="WAQ8" s="598"/>
      <c r="WAR8" s="598"/>
      <c r="WAS8" s="598"/>
      <c r="WAT8" s="598"/>
      <c r="WAU8" s="598"/>
      <c r="WAV8" s="598"/>
      <c r="WAW8" s="598"/>
      <c r="WAX8" s="598"/>
      <c r="WAY8" s="598"/>
      <c r="WAZ8" s="598"/>
      <c r="WBA8" s="598"/>
      <c r="WBB8" s="598"/>
      <c r="WBC8" s="598"/>
      <c r="WBD8" s="598"/>
      <c r="WBE8" s="598"/>
      <c r="WBF8" s="598"/>
      <c r="WBG8" s="598"/>
      <c r="WBH8" s="598"/>
      <c r="WBI8" s="598"/>
      <c r="WBJ8" s="598"/>
      <c r="WBK8" s="598"/>
      <c r="WBL8" s="598"/>
      <c r="WBM8" s="598"/>
      <c r="WBN8" s="598"/>
      <c r="WBO8" s="598"/>
      <c r="WBP8" s="598"/>
      <c r="WBQ8" s="598"/>
      <c r="WBR8" s="598"/>
      <c r="WBS8" s="598"/>
      <c r="WBT8" s="598"/>
      <c r="WBU8" s="598"/>
      <c r="WBV8" s="598"/>
      <c r="WBW8" s="598"/>
      <c r="WBX8" s="598"/>
      <c r="WBY8" s="598"/>
      <c r="WBZ8" s="598"/>
      <c r="WCA8" s="598"/>
      <c r="WCB8" s="598"/>
      <c r="WCC8" s="598"/>
      <c r="WCD8" s="598"/>
      <c r="WCE8" s="598"/>
      <c r="WCF8" s="598"/>
      <c r="WCG8" s="598"/>
      <c r="WCH8" s="598"/>
      <c r="WCI8" s="598"/>
      <c r="WCJ8" s="598"/>
      <c r="WCK8" s="598"/>
      <c r="WCL8" s="598"/>
      <c r="WCM8" s="598"/>
      <c r="WCN8" s="598"/>
      <c r="WCO8" s="598"/>
      <c r="WCP8" s="598"/>
      <c r="WCQ8" s="598"/>
      <c r="WCR8" s="598"/>
      <c r="WCS8" s="598"/>
      <c r="WCT8" s="598"/>
      <c r="WCU8" s="598"/>
      <c r="WCV8" s="598"/>
      <c r="WCW8" s="598"/>
      <c r="WCX8" s="598"/>
      <c r="WCY8" s="598"/>
      <c r="WCZ8" s="598"/>
      <c r="WDA8" s="598"/>
      <c r="WDB8" s="598"/>
      <c r="WDC8" s="598"/>
      <c r="WDD8" s="598"/>
      <c r="WDE8" s="598"/>
      <c r="WDF8" s="598"/>
      <c r="WDG8" s="598"/>
      <c r="WDH8" s="598"/>
      <c r="WDI8" s="598"/>
      <c r="WDJ8" s="598"/>
      <c r="WDK8" s="598"/>
      <c r="WDL8" s="598"/>
      <c r="WDM8" s="598"/>
      <c r="WDN8" s="598"/>
      <c r="WDO8" s="598"/>
      <c r="WDP8" s="598"/>
      <c r="WDQ8" s="598"/>
      <c r="WDR8" s="598"/>
      <c r="WDS8" s="598"/>
      <c r="WDT8" s="598"/>
      <c r="WDU8" s="598"/>
      <c r="WDV8" s="598"/>
      <c r="WDW8" s="598"/>
      <c r="WDX8" s="598"/>
      <c r="WDY8" s="598"/>
      <c r="WDZ8" s="598"/>
      <c r="WEA8" s="598"/>
      <c r="WEB8" s="598"/>
      <c r="WEC8" s="598"/>
      <c r="WED8" s="598"/>
      <c r="WEE8" s="598"/>
      <c r="WEF8" s="598"/>
      <c r="WEG8" s="598"/>
      <c r="WEH8" s="598"/>
      <c r="WEI8" s="598"/>
      <c r="WEJ8" s="598"/>
      <c r="WEK8" s="598"/>
      <c r="WEL8" s="598"/>
      <c r="WEM8" s="598"/>
      <c r="WEN8" s="598"/>
      <c r="WEO8" s="598"/>
      <c r="WEP8" s="598"/>
      <c r="WEQ8" s="598"/>
      <c r="WER8" s="598"/>
      <c r="WES8" s="598"/>
      <c r="WET8" s="598"/>
      <c r="WEU8" s="598"/>
      <c r="WEV8" s="598"/>
      <c r="WEW8" s="598"/>
      <c r="WEX8" s="598"/>
      <c r="WEY8" s="598"/>
      <c r="WEZ8" s="598"/>
      <c r="WFA8" s="598"/>
      <c r="WFB8" s="598"/>
      <c r="WFC8" s="598"/>
      <c r="WFD8" s="598"/>
      <c r="WFE8" s="598"/>
      <c r="WFF8" s="598"/>
      <c r="WFG8" s="598"/>
      <c r="WFH8" s="598"/>
      <c r="WFI8" s="598"/>
      <c r="WFJ8" s="598"/>
      <c r="WFK8" s="598"/>
      <c r="WFL8" s="598"/>
      <c r="WFM8" s="598"/>
      <c r="WFN8" s="598"/>
      <c r="WFO8" s="598"/>
      <c r="WFP8" s="598"/>
      <c r="WFQ8" s="598"/>
      <c r="WFR8" s="598"/>
      <c r="WFS8" s="598"/>
      <c r="WFT8" s="598"/>
      <c r="WFU8" s="598"/>
      <c r="WFV8" s="598"/>
      <c r="WFW8" s="598"/>
      <c r="WFX8" s="598"/>
      <c r="WFY8" s="598"/>
      <c r="WFZ8" s="598"/>
      <c r="WGA8" s="598"/>
      <c r="WGB8" s="598"/>
      <c r="WGC8" s="598"/>
      <c r="WGD8" s="598"/>
      <c r="WGE8" s="598"/>
      <c r="WGF8" s="598"/>
      <c r="WGG8" s="598"/>
      <c r="WGH8" s="598"/>
      <c r="WGI8" s="598"/>
      <c r="WGJ8" s="598"/>
      <c r="WGK8" s="598"/>
      <c r="WGL8" s="598"/>
      <c r="WGM8" s="598"/>
      <c r="WGN8" s="598"/>
      <c r="WGO8" s="598"/>
      <c r="WGP8" s="598"/>
      <c r="WGQ8" s="598"/>
      <c r="WGR8" s="598"/>
      <c r="WGS8" s="598"/>
      <c r="WGT8" s="598"/>
      <c r="WGU8" s="598"/>
      <c r="WGV8" s="598"/>
      <c r="WGW8" s="598"/>
      <c r="WGX8" s="598"/>
      <c r="WGY8" s="598"/>
      <c r="WGZ8" s="598"/>
      <c r="WHA8" s="598"/>
      <c r="WHB8" s="598"/>
      <c r="WHC8" s="598"/>
      <c r="WHD8" s="598"/>
      <c r="WHE8" s="598"/>
      <c r="WHF8" s="598"/>
      <c r="WHG8" s="598"/>
      <c r="WHH8" s="598"/>
      <c r="WHI8" s="598"/>
      <c r="WHJ8" s="598"/>
      <c r="WHK8" s="598"/>
      <c r="WHL8" s="598"/>
      <c r="WHM8" s="598"/>
      <c r="WHN8" s="598"/>
      <c r="WHO8" s="598"/>
      <c r="WHP8" s="598"/>
      <c r="WHQ8" s="598"/>
      <c r="WHR8" s="598"/>
      <c r="WHS8" s="598"/>
      <c r="WHT8" s="598"/>
      <c r="WHU8" s="598"/>
      <c r="WHV8" s="598"/>
      <c r="WHW8" s="598"/>
      <c r="WHX8" s="598"/>
      <c r="WHY8" s="598"/>
      <c r="WHZ8" s="598"/>
      <c r="WIA8" s="598"/>
      <c r="WIB8" s="598"/>
      <c r="WIC8" s="598"/>
      <c r="WID8" s="598"/>
      <c r="WIE8" s="598"/>
      <c r="WIF8" s="598"/>
      <c r="WIG8" s="598"/>
      <c r="WIH8" s="598"/>
      <c r="WII8" s="598"/>
      <c r="WIJ8" s="598"/>
      <c r="WIK8" s="598"/>
      <c r="WIL8" s="598"/>
      <c r="WIM8" s="598"/>
      <c r="WIN8" s="598"/>
      <c r="WIO8" s="598"/>
      <c r="WIP8" s="598"/>
      <c r="WIQ8" s="598"/>
      <c r="WIR8" s="598"/>
      <c r="WIS8" s="598"/>
      <c r="WIT8" s="598"/>
      <c r="WIU8" s="598"/>
      <c r="WIV8" s="598"/>
      <c r="WIW8" s="598"/>
      <c r="WIX8" s="598"/>
      <c r="WIY8" s="598"/>
      <c r="WIZ8" s="598"/>
      <c r="WJA8" s="598"/>
      <c r="WJB8" s="598"/>
      <c r="WJC8" s="598"/>
      <c r="WJD8" s="598"/>
      <c r="WJE8" s="598"/>
      <c r="WJF8" s="598"/>
      <c r="WJG8" s="598"/>
      <c r="WJH8" s="598"/>
      <c r="WJI8" s="598"/>
      <c r="WJJ8" s="598"/>
      <c r="WJK8" s="598"/>
      <c r="WJL8" s="598"/>
      <c r="WJM8" s="598"/>
      <c r="WJN8" s="598"/>
      <c r="WJO8" s="598"/>
      <c r="WJP8" s="598"/>
      <c r="WJQ8" s="598"/>
      <c r="WJR8" s="598"/>
      <c r="WJS8" s="598"/>
      <c r="WJT8" s="598"/>
      <c r="WJU8" s="598"/>
      <c r="WJV8" s="598"/>
      <c r="WJW8" s="598"/>
      <c r="WJX8" s="598"/>
      <c r="WJY8" s="598"/>
      <c r="WJZ8" s="598"/>
      <c r="WKA8" s="598"/>
      <c r="WKB8" s="598"/>
      <c r="WKC8" s="598"/>
      <c r="WKD8" s="598"/>
      <c r="WKE8" s="598"/>
      <c r="WKF8" s="598"/>
      <c r="WKG8" s="598"/>
      <c r="WKH8" s="598"/>
      <c r="WKI8" s="598"/>
      <c r="WKJ8" s="598"/>
      <c r="WKK8" s="598"/>
      <c r="WKL8" s="598"/>
      <c r="WKM8" s="598"/>
      <c r="WKN8" s="598"/>
      <c r="WKO8" s="598"/>
      <c r="WKP8" s="598"/>
      <c r="WKQ8" s="598"/>
      <c r="WKR8" s="598"/>
      <c r="WKS8" s="598"/>
      <c r="WKT8" s="598"/>
      <c r="WKU8" s="598"/>
      <c r="WKV8" s="598"/>
      <c r="WKW8" s="598"/>
      <c r="WKX8" s="598"/>
      <c r="WKY8" s="598"/>
      <c r="WKZ8" s="598"/>
      <c r="WLA8" s="598"/>
      <c r="WLB8" s="598"/>
      <c r="WLC8" s="598"/>
      <c r="WLD8" s="598"/>
      <c r="WLE8" s="598"/>
      <c r="WLF8" s="598"/>
      <c r="WLG8" s="598"/>
      <c r="WLH8" s="598"/>
      <c r="WLI8" s="598"/>
      <c r="WLJ8" s="598"/>
      <c r="WLK8" s="598"/>
      <c r="WLL8" s="598"/>
      <c r="WLM8" s="598"/>
      <c r="WLN8" s="598"/>
      <c r="WLO8" s="598"/>
      <c r="WLP8" s="598"/>
      <c r="WLQ8" s="598"/>
      <c r="WLR8" s="598"/>
      <c r="WLS8" s="598"/>
      <c r="WLT8" s="598"/>
      <c r="WLU8" s="598"/>
      <c r="WLV8" s="598"/>
      <c r="WLW8" s="598"/>
      <c r="WLX8" s="598"/>
      <c r="WLY8" s="598"/>
      <c r="WLZ8" s="598"/>
      <c r="WMA8" s="598"/>
      <c r="WMB8" s="598"/>
      <c r="WMC8" s="598"/>
      <c r="WMD8" s="598"/>
      <c r="WME8" s="598"/>
      <c r="WMF8" s="598"/>
      <c r="WMG8" s="598"/>
      <c r="WMH8" s="598"/>
      <c r="WMI8" s="598"/>
      <c r="WMJ8" s="598"/>
      <c r="WMK8" s="598"/>
      <c r="WML8" s="598"/>
      <c r="WMM8" s="598"/>
      <c r="WMN8" s="598"/>
      <c r="WMO8" s="598"/>
      <c r="WMP8" s="598"/>
      <c r="WMQ8" s="598"/>
      <c r="WMR8" s="598"/>
      <c r="WMS8" s="598"/>
      <c r="WMT8" s="598"/>
      <c r="WMU8" s="598"/>
      <c r="WMV8" s="598"/>
      <c r="WMW8" s="598"/>
      <c r="WMX8" s="598"/>
      <c r="WMY8" s="598"/>
      <c r="WMZ8" s="598"/>
      <c r="WNA8" s="598"/>
      <c r="WNB8" s="598"/>
      <c r="WNC8" s="598"/>
      <c r="WND8" s="598"/>
      <c r="WNE8" s="598"/>
      <c r="WNF8" s="598"/>
      <c r="WNG8" s="598"/>
      <c r="WNH8" s="598"/>
      <c r="WNI8" s="598"/>
      <c r="WNJ8" s="598"/>
      <c r="WNK8" s="598"/>
      <c r="WNL8" s="598"/>
      <c r="WNM8" s="598"/>
      <c r="WNN8" s="598"/>
      <c r="WNO8" s="598"/>
      <c r="WNP8" s="598"/>
      <c r="WNQ8" s="598"/>
      <c r="WNR8" s="598"/>
      <c r="WNS8" s="598"/>
      <c r="WNT8" s="598"/>
      <c r="WNU8" s="598"/>
      <c r="WNV8" s="598"/>
      <c r="WNW8" s="598"/>
      <c r="WNX8" s="598"/>
      <c r="WNY8" s="598"/>
      <c r="WNZ8" s="598"/>
      <c r="WOA8" s="598"/>
      <c r="WOB8" s="598"/>
      <c r="WOC8" s="598"/>
      <c r="WOD8" s="598"/>
      <c r="WOE8" s="598"/>
      <c r="WOF8" s="598"/>
      <c r="WOG8" s="598"/>
      <c r="WOH8" s="598"/>
      <c r="WOI8" s="598"/>
      <c r="WOJ8" s="598"/>
      <c r="WOK8" s="598"/>
      <c r="WOL8" s="598"/>
      <c r="WOM8" s="598"/>
      <c r="WON8" s="598"/>
      <c r="WOO8" s="598"/>
      <c r="WOP8" s="598"/>
      <c r="WOQ8" s="598"/>
      <c r="WOR8" s="598"/>
      <c r="WOS8" s="598"/>
      <c r="WOT8" s="598"/>
      <c r="WOU8" s="598"/>
      <c r="WOV8" s="598"/>
      <c r="WOW8" s="598"/>
      <c r="WOX8" s="598"/>
      <c r="WOY8" s="598"/>
      <c r="WOZ8" s="598"/>
      <c r="WPA8" s="598"/>
      <c r="WPB8" s="598"/>
      <c r="WPC8" s="598"/>
      <c r="WPD8" s="598"/>
      <c r="WPE8" s="598"/>
      <c r="WPF8" s="598"/>
      <c r="WPG8" s="598"/>
      <c r="WPH8" s="598"/>
      <c r="WPI8" s="598"/>
      <c r="WPJ8" s="598"/>
      <c r="WPK8" s="598"/>
      <c r="WPL8" s="598"/>
      <c r="WPM8" s="598"/>
      <c r="WPN8" s="598"/>
      <c r="WPO8" s="598"/>
      <c r="WPP8" s="598"/>
      <c r="WPQ8" s="598"/>
      <c r="WPR8" s="598"/>
      <c r="WPS8" s="598"/>
      <c r="WPT8" s="598"/>
      <c r="WPU8" s="598"/>
      <c r="WPV8" s="598"/>
      <c r="WPW8" s="598"/>
      <c r="WPX8" s="598"/>
      <c r="WPY8" s="598"/>
      <c r="WPZ8" s="598"/>
      <c r="WQA8" s="598"/>
      <c r="WQB8" s="598"/>
      <c r="WQC8" s="598"/>
      <c r="WQD8" s="598"/>
      <c r="WQE8" s="598"/>
      <c r="WQF8" s="598"/>
      <c r="WQG8" s="598"/>
      <c r="WQH8" s="598"/>
      <c r="WQI8" s="598"/>
      <c r="WQJ8" s="598"/>
      <c r="WQK8" s="598"/>
      <c r="WQL8" s="598"/>
      <c r="WQM8" s="598"/>
      <c r="WQN8" s="598"/>
      <c r="WQO8" s="598"/>
      <c r="WQP8" s="598"/>
      <c r="WQQ8" s="598"/>
      <c r="WQR8" s="598"/>
      <c r="WQS8" s="598"/>
      <c r="WQT8" s="598"/>
      <c r="WQU8" s="598"/>
      <c r="WQV8" s="598"/>
      <c r="WQW8" s="598"/>
      <c r="WQX8" s="598"/>
      <c r="WQY8" s="598"/>
      <c r="WQZ8" s="598"/>
      <c r="WRA8" s="598"/>
      <c r="WRB8" s="598"/>
      <c r="WRC8" s="598"/>
      <c r="WRD8" s="598"/>
      <c r="WRE8" s="598"/>
      <c r="WRF8" s="598"/>
      <c r="WRG8" s="598"/>
      <c r="WRH8" s="598"/>
      <c r="WRI8" s="598"/>
      <c r="WRJ8" s="598"/>
      <c r="WRK8" s="598"/>
      <c r="WRL8" s="598"/>
      <c r="WRM8" s="598"/>
      <c r="WRN8" s="598"/>
      <c r="WRO8" s="598"/>
      <c r="WRP8" s="598"/>
      <c r="WRQ8" s="598"/>
      <c r="WRR8" s="598"/>
      <c r="WRS8" s="598"/>
      <c r="WRT8" s="598"/>
      <c r="WRU8" s="598"/>
      <c r="WRV8" s="598"/>
      <c r="WRW8" s="598"/>
      <c r="WRX8" s="598"/>
      <c r="WRY8" s="598"/>
      <c r="WRZ8" s="598"/>
      <c r="WSA8" s="598"/>
      <c r="WSB8" s="598"/>
      <c r="WSC8" s="598"/>
      <c r="WSD8" s="598"/>
      <c r="WSE8" s="598"/>
      <c r="WSF8" s="598"/>
      <c r="WSG8" s="598"/>
      <c r="WSH8" s="598"/>
      <c r="WSI8" s="598"/>
      <c r="WSJ8" s="598"/>
      <c r="WSK8" s="598"/>
      <c r="WSL8" s="598"/>
      <c r="WSM8" s="598"/>
      <c r="WSN8" s="598"/>
      <c r="WSO8" s="598"/>
      <c r="WSP8" s="598"/>
      <c r="WSQ8" s="598"/>
      <c r="WSR8" s="598"/>
      <c r="WSS8" s="598"/>
      <c r="WST8" s="598"/>
      <c r="WSU8" s="598"/>
      <c r="WSV8" s="598"/>
      <c r="WSW8" s="598"/>
      <c r="WSX8" s="598"/>
      <c r="WSY8" s="598"/>
      <c r="WSZ8" s="598"/>
      <c r="WTA8" s="598"/>
      <c r="WTB8" s="598"/>
      <c r="WTC8" s="598"/>
      <c r="WTD8" s="598"/>
      <c r="WTE8" s="598"/>
      <c r="WTF8" s="598"/>
      <c r="WTG8" s="598"/>
      <c r="WTH8" s="598"/>
      <c r="WTI8" s="598"/>
      <c r="WTJ8" s="598"/>
      <c r="WTK8" s="598"/>
      <c r="WTL8" s="598"/>
      <c r="WTM8" s="598"/>
      <c r="WTN8" s="598"/>
      <c r="WTO8" s="598"/>
      <c r="WTP8" s="598"/>
      <c r="WTQ8" s="598"/>
      <c r="WTR8" s="598"/>
      <c r="WTS8" s="598"/>
      <c r="WTT8" s="598"/>
      <c r="WTU8" s="598"/>
      <c r="WTV8" s="598"/>
      <c r="WTW8" s="598"/>
      <c r="WTX8" s="598"/>
      <c r="WTY8" s="598"/>
      <c r="WTZ8" s="598"/>
      <c r="WUA8" s="598"/>
      <c r="WUB8" s="598"/>
      <c r="WUC8" s="598"/>
      <c r="WUD8" s="598"/>
      <c r="WUE8" s="598"/>
      <c r="WUF8" s="598"/>
      <c r="WUG8" s="598"/>
      <c r="WUH8" s="598"/>
      <c r="WUI8" s="598"/>
      <c r="WUJ8" s="598"/>
      <c r="WUK8" s="598"/>
      <c r="WUL8" s="598"/>
      <c r="WUM8" s="598"/>
      <c r="WUN8" s="598"/>
      <c r="WUO8" s="598"/>
      <c r="WUP8" s="598"/>
      <c r="WUQ8" s="598"/>
      <c r="WUR8" s="598"/>
      <c r="WUS8" s="598"/>
      <c r="WUT8" s="598"/>
      <c r="WUU8" s="598"/>
      <c r="WUV8" s="598"/>
      <c r="WUW8" s="598"/>
      <c r="WUX8" s="598"/>
      <c r="WUY8" s="598"/>
      <c r="WUZ8" s="598"/>
      <c r="WVA8" s="598"/>
      <c r="WVB8" s="598"/>
      <c r="WVC8" s="598"/>
      <c r="WVD8" s="598"/>
      <c r="WVE8" s="598"/>
      <c r="WVF8" s="598"/>
      <c r="WVG8" s="598"/>
      <c r="WVH8" s="598"/>
      <c r="WVI8" s="598"/>
      <c r="WVJ8" s="598"/>
      <c r="WVK8" s="598"/>
      <c r="WVL8" s="598"/>
      <c r="WVM8" s="598"/>
      <c r="WVN8" s="598"/>
      <c r="WVO8" s="598"/>
      <c r="WVP8" s="598"/>
      <c r="WVQ8" s="598"/>
      <c r="WVR8" s="598"/>
      <c r="WVS8" s="598"/>
      <c r="WVT8" s="598"/>
      <c r="WVU8" s="598"/>
      <c r="WVV8" s="598"/>
      <c r="WVW8" s="598"/>
      <c r="WVX8" s="598"/>
      <c r="WVY8" s="598"/>
      <c r="WVZ8" s="598"/>
      <c r="WWA8" s="598"/>
      <c r="WWB8" s="598"/>
      <c r="WWC8" s="598"/>
      <c r="WWD8" s="598"/>
      <c r="WWE8" s="598"/>
      <c r="WWF8" s="598"/>
      <c r="WWG8" s="598"/>
      <c r="WWH8" s="598"/>
      <c r="WWI8" s="598"/>
      <c r="WWJ8" s="598"/>
      <c r="WWK8" s="598"/>
      <c r="WWL8" s="598"/>
      <c r="WWM8" s="598"/>
      <c r="WWN8" s="598"/>
      <c r="WWO8" s="598"/>
      <c r="WWP8" s="598"/>
      <c r="WWQ8" s="598"/>
      <c r="WWR8" s="598"/>
      <c r="WWS8" s="598"/>
      <c r="WWT8" s="598"/>
      <c r="WWU8" s="598"/>
      <c r="WWV8" s="598"/>
      <c r="WWW8" s="598"/>
      <c r="WWX8" s="598"/>
      <c r="WWY8" s="598"/>
      <c r="WWZ8" s="598"/>
      <c r="WXA8" s="598"/>
      <c r="WXB8" s="598"/>
      <c r="WXC8" s="598"/>
      <c r="WXD8" s="598"/>
      <c r="WXE8" s="598"/>
      <c r="WXF8" s="598"/>
      <c r="WXG8" s="598"/>
      <c r="WXH8" s="598"/>
      <c r="WXI8" s="598"/>
      <c r="WXJ8" s="598"/>
      <c r="WXK8" s="598"/>
      <c r="WXL8" s="598"/>
      <c r="WXM8" s="598"/>
      <c r="WXN8" s="598"/>
      <c r="WXO8" s="598"/>
      <c r="WXP8" s="598"/>
      <c r="WXQ8" s="598"/>
      <c r="WXR8" s="598"/>
      <c r="WXS8" s="598"/>
      <c r="WXT8" s="598"/>
      <c r="WXU8" s="598"/>
      <c r="WXV8" s="598"/>
      <c r="WXW8" s="598"/>
      <c r="WXX8" s="598"/>
      <c r="WXY8" s="598"/>
      <c r="WXZ8" s="598"/>
      <c r="WYA8" s="598"/>
      <c r="WYB8" s="598"/>
      <c r="WYC8" s="598"/>
      <c r="WYD8" s="598"/>
      <c r="WYE8" s="598"/>
      <c r="WYF8" s="598"/>
      <c r="WYG8" s="598"/>
      <c r="WYH8" s="598"/>
      <c r="WYI8" s="598"/>
      <c r="WYJ8" s="598"/>
      <c r="WYK8" s="598"/>
      <c r="WYL8" s="598"/>
      <c r="WYM8" s="598"/>
      <c r="WYN8" s="598"/>
      <c r="WYO8" s="598"/>
      <c r="WYP8" s="598"/>
      <c r="WYQ8" s="598"/>
      <c r="WYR8" s="598"/>
      <c r="WYS8" s="598"/>
      <c r="WYT8" s="598"/>
      <c r="WYU8" s="598"/>
      <c r="WYV8" s="598"/>
      <c r="WYW8" s="598"/>
      <c r="WYX8" s="598"/>
      <c r="WYY8" s="598"/>
      <c r="WYZ8" s="598"/>
      <c r="WZA8" s="598"/>
      <c r="WZB8" s="598"/>
      <c r="WZC8" s="598"/>
      <c r="WZD8" s="598"/>
      <c r="WZE8" s="598"/>
      <c r="WZF8" s="598"/>
      <c r="WZG8" s="598"/>
      <c r="WZH8" s="598"/>
      <c r="WZI8" s="598"/>
      <c r="WZJ8" s="598"/>
      <c r="WZK8" s="598"/>
      <c r="WZL8" s="598"/>
      <c r="WZM8" s="598"/>
      <c r="WZN8" s="598"/>
      <c r="WZO8" s="598"/>
      <c r="WZP8" s="598"/>
      <c r="WZQ8" s="598"/>
      <c r="WZR8" s="598"/>
      <c r="WZS8" s="598"/>
      <c r="WZT8" s="598"/>
      <c r="WZU8" s="598"/>
      <c r="WZV8" s="598"/>
      <c r="WZW8" s="598"/>
      <c r="WZX8" s="598"/>
      <c r="WZY8" s="598"/>
      <c r="WZZ8" s="598"/>
      <c r="XAA8" s="598"/>
      <c r="XAB8" s="598"/>
      <c r="XAC8" s="598"/>
      <c r="XAD8" s="598"/>
      <c r="XAE8" s="598"/>
      <c r="XAF8" s="598"/>
      <c r="XAG8" s="598"/>
      <c r="XAH8" s="598"/>
      <c r="XAI8" s="598"/>
      <c r="XAJ8" s="598"/>
      <c r="XAK8" s="598"/>
      <c r="XAL8" s="598"/>
      <c r="XAM8" s="598"/>
      <c r="XAN8" s="598"/>
      <c r="XAO8" s="598"/>
      <c r="XAP8" s="598"/>
      <c r="XAQ8" s="598"/>
      <c r="XAR8" s="598"/>
      <c r="XAS8" s="598"/>
      <c r="XAT8" s="598"/>
      <c r="XAU8" s="598"/>
      <c r="XAV8" s="598"/>
      <c r="XAW8" s="598"/>
      <c r="XAX8" s="598"/>
      <c r="XAY8" s="598"/>
      <c r="XAZ8" s="598"/>
      <c r="XBA8" s="598"/>
      <c r="XBB8" s="598"/>
      <c r="XBC8" s="598"/>
      <c r="XBD8" s="598"/>
      <c r="XBE8" s="598"/>
      <c r="XBF8" s="598"/>
      <c r="XBG8" s="598"/>
      <c r="XBH8" s="598"/>
      <c r="XBI8" s="598"/>
      <c r="XBJ8" s="598"/>
      <c r="XBK8" s="598"/>
      <c r="XBL8" s="598"/>
      <c r="XBM8" s="598"/>
      <c r="XBN8" s="598"/>
      <c r="XBO8" s="598"/>
      <c r="XBP8" s="598"/>
      <c r="XBQ8" s="598"/>
      <c r="XBR8" s="598"/>
      <c r="XBS8" s="598"/>
      <c r="XBT8" s="598"/>
      <c r="XBU8" s="598"/>
      <c r="XBV8" s="598"/>
      <c r="XBW8" s="598"/>
      <c r="XBX8" s="598"/>
      <c r="XBY8" s="598"/>
      <c r="XBZ8" s="598"/>
      <c r="XCA8" s="598"/>
      <c r="XCB8" s="598"/>
      <c r="XCC8" s="598"/>
      <c r="XCD8" s="598"/>
      <c r="XCE8" s="598"/>
      <c r="XCF8" s="598"/>
      <c r="XCG8" s="598"/>
      <c r="XCH8" s="598"/>
      <c r="XCI8" s="598"/>
      <c r="XCJ8" s="598"/>
      <c r="XCK8" s="598"/>
      <c r="XCL8" s="598"/>
      <c r="XCM8" s="598"/>
      <c r="XCN8" s="598"/>
      <c r="XCO8" s="598"/>
      <c r="XCP8" s="598"/>
      <c r="XCQ8" s="598"/>
      <c r="XCR8" s="598"/>
      <c r="XCS8" s="598"/>
      <c r="XCT8" s="598"/>
      <c r="XCU8" s="598"/>
      <c r="XCV8" s="598"/>
      <c r="XCW8" s="598"/>
      <c r="XCX8" s="598"/>
      <c r="XCY8" s="598"/>
      <c r="XCZ8" s="598"/>
      <c r="XDA8" s="598"/>
      <c r="XDB8" s="598"/>
      <c r="XDC8" s="598"/>
      <c r="XDD8" s="598"/>
      <c r="XDE8" s="598"/>
      <c r="XDF8" s="598"/>
      <c r="XDG8" s="598"/>
      <c r="XDH8" s="598"/>
      <c r="XDI8" s="598"/>
      <c r="XDJ8" s="598"/>
      <c r="XDK8" s="598"/>
      <c r="XDL8" s="598"/>
      <c r="XDM8" s="598"/>
      <c r="XDN8" s="598"/>
      <c r="XDO8" s="598"/>
      <c r="XDP8" s="598"/>
      <c r="XDQ8" s="598"/>
      <c r="XDR8" s="598"/>
      <c r="XDS8" s="598"/>
      <c r="XDT8" s="598"/>
      <c r="XDU8" s="598"/>
      <c r="XDV8" s="598"/>
      <c r="XDW8" s="598"/>
      <c r="XDX8" s="598"/>
      <c r="XDY8" s="598"/>
      <c r="XDZ8" s="598"/>
      <c r="XEA8" s="598"/>
      <c r="XEB8" s="598"/>
      <c r="XEC8" s="598"/>
      <c r="XED8" s="598"/>
      <c r="XEE8" s="598"/>
      <c r="XEF8" s="598"/>
      <c r="XEG8" s="598"/>
      <c r="XEH8" s="598"/>
      <c r="XEI8" s="598"/>
      <c r="XEJ8" s="598"/>
      <c r="XEK8" s="598"/>
      <c r="XEL8" s="598"/>
      <c r="XEM8" s="598"/>
      <c r="XEN8" s="598"/>
      <c r="XEO8" s="598"/>
      <c r="XEP8" s="598"/>
      <c r="XEQ8" s="598"/>
      <c r="XER8" s="598"/>
      <c r="XES8" s="598"/>
      <c r="XET8" s="598"/>
    </row>
    <row r="9" spans="1:16374" s="2" customFormat="1" x14ac:dyDescent="0.2">
      <c r="A9" s="1"/>
      <c r="B9" s="3"/>
      <c r="C9" s="541"/>
      <c r="D9" s="541"/>
      <c r="E9" s="541"/>
      <c r="F9" s="541"/>
      <c r="G9" s="541"/>
      <c r="H9" s="543" t="s">
        <v>132</v>
      </c>
      <c r="I9" s="542"/>
      <c r="J9" s="542" t="s">
        <v>32</v>
      </c>
    </row>
    <row r="10" spans="1:16374" ht="12.75" customHeight="1" x14ac:dyDescent="0.2">
      <c r="A10" s="565" t="s">
        <v>3</v>
      </c>
      <c r="B10" s="602" t="s">
        <v>31</v>
      </c>
      <c r="C10" s="602"/>
      <c r="D10" s="602"/>
      <c r="E10" s="602"/>
      <c r="F10" s="602"/>
      <c r="G10" s="602"/>
      <c r="H10" s="567" t="s">
        <v>498</v>
      </c>
      <c r="I10" s="603" t="s">
        <v>58</v>
      </c>
      <c r="J10" s="607" t="s">
        <v>56</v>
      </c>
    </row>
    <row r="11" spans="1:16374" ht="116.25" customHeight="1" x14ac:dyDescent="0.2">
      <c r="A11" s="566"/>
      <c r="B11" s="5" t="s">
        <v>1</v>
      </c>
      <c r="C11" s="6" t="s">
        <v>28</v>
      </c>
      <c r="D11" s="7" t="s">
        <v>29</v>
      </c>
      <c r="E11" s="610" t="s">
        <v>5</v>
      </c>
      <c r="F11" s="611"/>
      <c r="G11" s="7" t="s">
        <v>30</v>
      </c>
      <c r="H11" s="568"/>
      <c r="I11" s="568"/>
      <c r="J11" s="608"/>
    </row>
    <row r="12" spans="1:16374" s="12" customFormat="1" x14ac:dyDescent="0.2">
      <c r="A12" s="8">
        <v>1</v>
      </c>
      <c r="B12" s="9">
        <v>2</v>
      </c>
      <c r="C12" s="540">
        <v>3</v>
      </c>
      <c r="D12" s="540">
        <v>4</v>
      </c>
      <c r="E12" s="585">
        <v>5</v>
      </c>
      <c r="F12" s="586"/>
      <c r="G12" s="540">
        <v>6</v>
      </c>
      <c r="H12" s="307">
        <v>7</v>
      </c>
      <c r="I12" s="11">
        <v>7</v>
      </c>
      <c r="J12" s="237">
        <v>7</v>
      </c>
    </row>
    <row r="13" spans="1:16374" s="12" customFormat="1" ht="15.75" x14ac:dyDescent="0.2">
      <c r="A13" s="150" t="s">
        <v>27</v>
      </c>
      <c r="B13" s="162"/>
      <c r="C13" s="146"/>
      <c r="D13" s="146"/>
      <c r="E13" s="408"/>
      <c r="F13" s="409"/>
      <c r="G13" s="146"/>
      <c r="H13" s="308">
        <v>585060.93999999994</v>
      </c>
      <c r="I13" s="14" t="e">
        <v>#REF!</v>
      </c>
      <c r="J13" s="238" t="e">
        <v>#REF!</v>
      </c>
    </row>
    <row r="14" spans="1:16374" s="18" customFormat="1" ht="15.75" x14ac:dyDescent="0.2">
      <c r="A14" s="164" t="s">
        <v>81</v>
      </c>
      <c r="B14" s="203" t="s">
        <v>82</v>
      </c>
      <c r="C14" s="205"/>
      <c r="D14" s="205"/>
      <c r="E14" s="406"/>
      <c r="F14" s="407"/>
      <c r="G14" s="205"/>
      <c r="H14" s="309">
        <v>573229.15490999992</v>
      </c>
      <c r="I14" s="21"/>
      <c r="J14" s="239"/>
    </row>
    <row r="15" spans="1:16374" s="18" customFormat="1" ht="14.25" x14ac:dyDescent="0.2">
      <c r="A15" s="157" t="s">
        <v>6</v>
      </c>
      <c r="B15" s="165">
        <v>701</v>
      </c>
      <c r="C15" s="31" t="s">
        <v>33</v>
      </c>
      <c r="D15" s="31"/>
      <c r="E15" s="404"/>
      <c r="F15" s="405"/>
      <c r="G15" s="97"/>
      <c r="H15" s="310">
        <v>123708.59491</v>
      </c>
      <c r="I15" s="21"/>
      <c r="J15" s="239"/>
    </row>
    <row r="16" spans="1:16374" s="18" customFormat="1" ht="25.5" x14ac:dyDescent="0.2">
      <c r="A16" s="183" t="s">
        <v>51</v>
      </c>
      <c r="B16" s="50">
        <v>701</v>
      </c>
      <c r="C16" s="22" t="s">
        <v>33</v>
      </c>
      <c r="D16" s="22" t="s">
        <v>36</v>
      </c>
      <c r="E16" s="378"/>
      <c r="F16" s="379"/>
      <c r="G16" s="22"/>
      <c r="H16" s="311">
        <v>3865.9500000000003</v>
      </c>
      <c r="I16" s="121"/>
      <c r="J16" s="240"/>
    </row>
    <row r="17" spans="1:10" s="29" customFormat="1" ht="27" x14ac:dyDescent="0.2">
      <c r="A17" s="224" t="s">
        <v>517</v>
      </c>
      <c r="B17" s="27" t="s">
        <v>82</v>
      </c>
      <c r="C17" s="27" t="s">
        <v>33</v>
      </c>
      <c r="D17" s="210" t="s">
        <v>36</v>
      </c>
      <c r="E17" s="210" t="s">
        <v>156</v>
      </c>
      <c r="F17" s="211" t="s">
        <v>72</v>
      </c>
      <c r="G17" s="209"/>
      <c r="H17" s="312">
        <v>3727.59</v>
      </c>
      <c r="I17" s="126"/>
      <c r="J17" s="256"/>
    </row>
    <row r="18" spans="1:10" s="29" customFormat="1" x14ac:dyDescent="0.2">
      <c r="A18" s="347" t="s">
        <v>269</v>
      </c>
      <c r="B18" s="87" t="s">
        <v>82</v>
      </c>
      <c r="C18" s="87" t="s">
        <v>33</v>
      </c>
      <c r="D18" s="208" t="s">
        <v>36</v>
      </c>
      <c r="E18" s="208" t="s">
        <v>270</v>
      </c>
      <c r="F18" s="209" t="s">
        <v>72</v>
      </c>
      <c r="G18" s="209"/>
      <c r="H18" s="313">
        <v>3727.59</v>
      </c>
      <c r="I18" s="126"/>
      <c r="J18" s="256"/>
    </row>
    <row r="19" spans="1:10" s="18" customFormat="1" ht="27" x14ac:dyDescent="0.2">
      <c r="A19" s="348" t="s">
        <v>223</v>
      </c>
      <c r="B19" s="27" t="s">
        <v>82</v>
      </c>
      <c r="C19" s="27" t="s">
        <v>33</v>
      </c>
      <c r="D19" s="210" t="s">
        <v>36</v>
      </c>
      <c r="E19" s="210" t="s">
        <v>271</v>
      </c>
      <c r="F19" s="211" t="s">
        <v>72</v>
      </c>
      <c r="G19" s="211"/>
      <c r="H19" s="312">
        <v>3727.59</v>
      </c>
      <c r="I19" s="121"/>
      <c r="J19" s="240"/>
    </row>
    <row r="20" spans="1:10" s="18" customFormat="1" ht="13.5" x14ac:dyDescent="0.2">
      <c r="A20" s="169" t="s">
        <v>405</v>
      </c>
      <c r="B20" s="141">
        <v>701</v>
      </c>
      <c r="C20" s="27" t="s">
        <v>33</v>
      </c>
      <c r="D20" s="210" t="s">
        <v>36</v>
      </c>
      <c r="E20" s="210" t="s">
        <v>271</v>
      </c>
      <c r="F20" s="214" t="s">
        <v>404</v>
      </c>
      <c r="G20" s="214"/>
      <c r="H20" s="315">
        <v>0</v>
      </c>
      <c r="I20" s="121"/>
      <c r="J20" s="240"/>
    </row>
    <row r="21" spans="1:10" s="18" customFormat="1" ht="38.25" x14ac:dyDescent="0.2">
      <c r="A21" s="411" t="s">
        <v>240</v>
      </c>
      <c r="B21" s="59">
        <v>701</v>
      </c>
      <c r="C21" s="28" t="s">
        <v>33</v>
      </c>
      <c r="D21" s="218" t="s">
        <v>36</v>
      </c>
      <c r="E21" s="218" t="s">
        <v>271</v>
      </c>
      <c r="F21" s="216" t="s">
        <v>404</v>
      </c>
      <c r="G21" s="216" t="s">
        <v>241</v>
      </c>
      <c r="H21" s="317">
        <v>0</v>
      </c>
      <c r="I21" s="121"/>
      <c r="J21" s="240"/>
    </row>
    <row r="22" spans="1:10" s="32" customFormat="1" ht="13.5" x14ac:dyDescent="0.25">
      <c r="A22" s="439" t="s">
        <v>222</v>
      </c>
      <c r="B22" s="27" t="s">
        <v>82</v>
      </c>
      <c r="C22" s="27" t="s">
        <v>33</v>
      </c>
      <c r="D22" s="27" t="s">
        <v>36</v>
      </c>
      <c r="E22" s="210" t="s">
        <v>271</v>
      </c>
      <c r="F22" s="214" t="s">
        <v>153</v>
      </c>
      <c r="G22" s="27"/>
      <c r="H22" s="312">
        <v>3727.59</v>
      </c>
      <c r="I22" s="129"/>
      <c r="J22" s="261"/>
    </row>
    <row r="23" spans="1:10" s="32" customFormat="1" ht="38.25" x14ac:dyDescent="0.2">
      <c r="A23" s="411" t="s">
        <v>240</v>
      </c>
      <c r="B23" s="28" t="s">
        <v>82</v>
      </c>
      <c r="C23" s="28" t="s">
        <v>33</v>
      </c>
      <c r="D23" s="28" t="s">
        <v>36</v>
      </c>
      <c r="E23" s="218" t="s">
        <v>271</v>
      </c>
      <c r="F23" s="216" t="s">
        <v>153</v>
      </c>
      <c r="G23" s="28" t="s">
        <v>241</v>
      </c>
      <c r="H23" s="314">
        <v>3727.59</v>
      </c>
      <c r="I23" s="129"/>
      <c r="J23" s="261"/>
    </row>
    <row r="24" spans="1:10" s="18" customFormat="1" x14ac:dyDescent="0.2">
      <c r="A24" s="168" t="s">
        <v>88</v>
      </c>
      <c r="B24" s="28" t="s">
        <v>82</v>
      </c>
      <c r="C24" s="28" t="s">
        <v>33</v>
      </c>
      <c r="D24" s="28" t="s">
        <v>36</v>
      </c>
      <c r="E24" s="218" t="s">
        <v>271</v>
      </c>
      <c r="F24" s="216" t="s">
        <v>153</v>
      </c>
      <c r="G24" s="28" t="s">
        <v>89</v>
      </c>
      <c r="H24" s="314">
        <v>3727.59</v>
      </c>
      <c r="I24" s="121"/>
      <c r="J24" s="240"/>
    </row>
    <row r="25" spans="1:10" s="18" customFormat="1" ht="15.75" customHeight="1" x14ac:dyDescent="0.2">
      <c r="A25" s="561" t="s">
        <v>751</v>
      </c>
      <c r="B25" s="283">
        <v>701</v>
      </c>
      <c r="C25" s="87" t="s">
        <v>33</v>
      </c>
      <c r="D25" s="87" t="s">
        <v>36</v>
      </c>
      <c r="E25" s="208" t="s">
        <v>271</v>
      </c>
      <c r="F25" s="92" t="s">
        <v>752</v>
      </c>
      <c r="G25" s="87"/>
      <c r="H25" s="313">
        <v>138.36000000000001</v>
      </c>
      <c r="I25" s="121"/>
      <c r="J25" s="240"/>
    </row>
    <row r="26" spans="1:10" s="18" customFormat="1" ht="38.25" x14ac:dyDescent="0.2">
      <c r="A26" s="170" t="s">
        <v>240</v>
      </c>
      <c r="B26" s="59">
        <v>701</v>
      </c>
      <c r="C26" s="28" t="s">
        <v>33</v>
      </c>
      <c r="D26" s="28" t="s">
        <v>36</v>
      </c>
      <c r="E26" s="218" t="s">
        <v>271</v>
      </c>
      <c r="F26" s="216" t="s">
        <v>753</v>
      </c>
      <c r="G26" s="28" t="s">
        <v>241</v>
      </c>
      <c r="H26" s="314">
        <v>138.36000000000001</v>
      </c>
      <c r="I26" s="121"/>
      <c r="J26" s="240"/>
    </row>
    <row r="27" spans="1:10" s="18" customFormat="1" x14ac:dyDescent="0.2">
      <c r="A27" s="170" t="s">
        <v>88</v>
      </c>
      <c r="B27" s="59">
        <v>701</v>
      </c>
      <c r="C27" s="28" t="s">
        <v>33</v>
      </c>
      <c r="D27" s="28" t="s">
        <v>36</v>
      </c>
      <c r="E27" s="218" t="s">
        <v>271</v>
      </c>
      <c r="F27" s="216" t="s">
        <v>753</v>
      </c>
      <c r="G27" s="28" t="s">
        <v>89</v>
      </c>
      <c r="H27" s="314">
        <v>138.36000000000001</v>
      </c>
      <c r="I27" s="121"/>
      <c r="J27" s="240"/>
    </row>
    <row r="28" spans="1:10" s="18" customFormat="1" ht="42.75" x14ac:dyDescent="0.2">
      <c r="A28" s="166" t="s">
        <v>74</v>
      </c>
      <c r="B28" s="50">
        <v>701</v>
      </c>
      <c r="C28" s="22" t="s">
        <v>33</v>
      </c>
      <c r="D28" s="22" t="s">
        <v>8</v>
      </c>
      <c r="E28" s="575"/>
      <c r="F28" s="576"/>
      <c r="G28" s="22"/>
      <c r="H28" s="311">
        <v>74737.384909999993</v>
      </c>
      <c r="I28" s="23" t="e">
        <v>#REF!</v>
      </c>
      <c r="J28" s="242" t="e">
        <v>#REF!</v>
      </c>
    </row>
    <row r="29" spans="1:10" s="29" customFormat="1" ht="27" x14ac:dyDescent="0.2">
      <c r="A29" s="224" t="s">
        <v>517</v>
      </c>
      <c r="B29" s="27" t="s">
        <v>82</v>
      </c>
      <c r="C29" s="27" t="s">
        <v>33</v>
      </c>
      <c r="D29" s="210" t="s">
        <v>8</v>
      </c>
      <c r="E29" s="210" t="s">
        <v>156</v>
      </c>
      <c r="F29" s="211" t="s">
        <v>72</v>
      </c>
      <c r="G29" s="27"/>
      <c r="H29" s="312">
        <v>74737.384909999993</v>
      </c>
      <c r="I29" s="117"/>
      <c r="J29" s="245"/>
    </row>
    <row r="30" spans="1:10" s="40" customFormat="1" x14ac:dyDescent="0.2">
      <c r="A30" s="347" t="s">
        <v>269</v>
      </c>
      <c r="B30" s="283">
        <v>701</v>
      </c>
      <c r="C30" s="87" t="s">
        <v>33</v>
      </c>
      <c r="D30" s="87" t="s">
        <v>8</v>
      </c>
      <c r="E30" s="208" t="s">
        <v>270</v>
      </c>
      <c r="F30" s="209" t="s">
        <v>72</v>
      </c>
      <c r="G30" s="87"/>
      <c r="H30" s="313">
        <v>56126.07</v>
      </c>
      <c r="I30" s="300" t="e">
        <v>#REF!</v>
      </c>
      <c r="J30" s="301" t="e">
        <v>#REF!</v>
      </c>
    </row>
    <row r="31" spans="1:10" s="40" customFormat="1" ht="13.5" x14ac:dyDescent="0.2">
      <c r="A31" s="489" t="s">
        <v>222</v>
      </c>
      <c r="B31" s="141">
        <v>701</v>
      </c>
      <c r="C31" s="27" t="s">
        <v>33</v>
      </c>
      <c r="D31" s="27" t="s">
        <v>8</v>
      </c>
      <c r="E31" s="208" t="s">
        <v>270</v>
      </c>
      <c r="F31" s="214" t="s">
        <v>153</v>
      </c>
      <c r="G31" s="28"/>
      <c r="H31" s="312">
        <v>51276.53</v>
      </c>
      <c r="I31" s="114"/>
      <c r="J31" s="243"/>
    </row>
    <row r="32" spans="1:10" s="40" customFormat="1" ht="38.25" x14ac:dyDescent="0.2">
      <c r="A32" s="411" t="s">
        <v>240</v>
      </c>
      <c r="B32" s="59">
        <v>701</v>
      </c>
      <c r="C32" s="28" t="s">
        <v>33</v>
      </c>
      <c r="D32" s="28" t="s">
        <v>8</v>
      </c>
      <c r="E32" s="218" t="s">
        <v>270</v>
      </c>
      <c r="F32" s="216" t="s">
        <v>153</v>
      </c>
      <c r="G32" s="28" t="s">
        <v>241</v>
      </c>
      <c r="H32" s="314">
        <v>51276.53</v>
      </c>
      <c r="I32" s="114"/>
      <c r="J32" s="243"/>
    </row>
    <row r="33" spans="1:10" s="40" customFormat="1" ht="13.5" x14ac:dyDescent="0.2">
      <c r="A33" s="170" t="s">
        <v>88</v>
      </c>
      <c r="B33" s="59">
        <v>701</v>
      </c>
      <c r="C33" s="28" t="s">
        <v>33</v>
      </c>
      <c r="D33" s="28" t="s">
        <v>8</v>
      </c>
      <c r="E33" s="218" t="s">
        <v>270</v>
      </c>
      <c r="F33" s="216" t="s">
        <v>153</v>
      </c>
      <c r="G33" s="28" t="s">
        <v>89</v>
      </c>
      <c r="H33" s="314">
        <v>51276.53</v>
      </c>
      <c r="I33" s="114"/>
      <c r="J33" s="243"/>
    </row>
    <row r="34" spans="1:10" s="40" customFormat="1" ht="13.5" x14ac:dyDescent="0.2">
      <c r="A34" s="169" t="s">
        <v>154</v>
      </c>
      <c r="B34" s="141">
        <v>701</v>
      </c>
      <c r="C34" s="27" t="s">
        <v>33</v>
      </c>
      <c r="D34" s="27" t="s">
        <v>8</v>
      </c>
      <c r="E34" s="208" t="s">
        <v>270</v>
      </c>
      <c r="F34" s="214" t="s">
        <v>155</v>
      </c>
      <c r="G34" s="28"/>
      <c r="H34" s="312">
        <v>1718.6</v>
      </c>
      <c r="I34" s="114"/>
      <c r="J34" s="243"/>
    </row>
    <row r="35" spans="1:10" s="40" customFormat="1" ht="13.5" x14ac:dyDescent="0.2">
      <c r="A35" s="448" t="s">
        <v>238</v>
      </c>
      <c r="B35" s="59">
        <v>701</v>
      </c>
      <c r="C35" s="28" t="s">
        <v>33</v>
      </c>
      <c r="D35" s="28" t="s">
        <v>8</v>
      </c>
      <c r="E35" s="218" t="s">
        <v>270</v>
      </c>
      <c r="F35" s="216" t="s">
        <v>155</v>
      </c>
      <c r="G35" s="28" t="s">
        <v>239</v>
      </c>
      <c r="H35" s="314">
        <v>1541.99</v>
      </c>
      <c r="I35" s="114"/>
      <c r="J35" s="243"/>
    </row>
    <row r="36" spans="1:10" s="18" customFormat="1" ht="25.5" x14ac:dyDescent="0.2">
      <c r="A36" s="353" t="s">
        <v>90</v>
      </c>
      <c r="B36" s="59">
        <v>701</v>
      </c>
      <c r="C36" s="28" t="s">
        <v>33</v>
      </c>
      <c r="D36" s="28" t="s">
        <v>8</v>
      </c>
      <c r="E36" s="218" t="s">
        <v>270</v>
      </c>
      <c r="F36" s="216" t="s">
        <v>155</v>
      </c>
      <c r="G36" s="28" t="s">
        <v>91</v>
      </c>
      <c r="H36" s="314">
        <v>1541.99</v>
      </c>
      <c r="I36" s="115"/>
      <c r="J36" s="239"/>
    </row>
    <row r="37" spans="1:10" s="18" customFormat="1" x14ac:dyDescent="0.2">
      <c r="A37" s="413" t="s">
        <v>242</v>
      </c>
      <c r="B37" s="354">
        <v>701</v>
      </c>
      <c r="C37" s="28" t="s">
        <v>33</v>
      </c>
      <c r="D37" s="28" t="s">
        <v>8</v>
      </c>
      <c r="E37" s="218" t="s">
        <v>270</v>
      </c>
      <c r="F37" s="216" t="s">
        <v>155</v>
      </c>
      <c r="G37" s="28" t="s">
        <v>243</v>
      </c>
      <c r="H37" s="314">
        <v>176.61</v>
      </c>
      <c r="I37" s="115"/>
      <c r="J37" s="239"/>
    </row>
    <row r="38" spans="1:10" s="18" customFormat="1" x14ac:dyDescent="0.2">
      <c r="A38" s="352" t="s">
        <v>62</v>
      </c>
      <c r="B38" s="59">
        <v>701</v>
      </c>
      <c r="C38" s="28" t="s">
        <v>33</v>
      </c>
      <c r="D38" s="28" t="s">
        <v>8</v>
      </c>
      <c r="E38" s="218" t="s">
        <v>270</v>
      </c>
      <c r="F38" s="216" t="s">
        <v>155</v>
      </c>
      <c r="G38" s="28" t="s">
        <v>63</v>
      </c>
      <c r="H38" s="314">
        <v>176.61</v>
      </c>
      <c r="I38" s="115"/>
      <c r="J38" s="239"/>
    </row>
    <row r="39" spans="1:10" s="18" customFormat="1" ht="13.5" x14ac:dyDescent="0.2">
      <c r="A39" s="169" t="s">
        <v>405</v>
      </c>
      <c r="B39" s="141">
        <v>701</v>
      </c>
      <c r="C39" s="27" t="s">
        <v>33</v>
      </c>
      <c r="D39" s="27" t="s">
        <v>8</v>
      </c>
      <c r="E39" s="210" t="s">
        <v>270</v>
      </c>
      <c r="F39" s="214" t="s">
        <v>404</v>
      </c>
      <c r="G39" s="214"/>
      <c r="H39" s="315">
        <v>469.22</v>
      </c>
      <c r="I39" s="115"/>
      <c r="J39" s="239"/>
    </row>
    <row r="40" spans="1:10" s="18" customFormat="1" ht="38.25" x14ac:dyDescent="0.2">
      <c r="A40" s="411" t="s">
        <v>240</v>
      </c>
      <c r="B40" s="59">
        <v>701</v>
      </c>
      <c r="C40" s="28" t="s">
        <v>33</v>
      </c>
      <c r="D40" s="28" t="s">
        <v>8</v>
      </c>
      <c r="E40" s="218" t="s">
        <v>270</v>
      </c>
      <c r="F40" s="216" t="s">
        <v>404</v>
      </c>
      <c r="G40" s="216" t="s">
        <v>241</v>
      </c>
      <c r="H40" s="317">
        <v>469.22</v>
      </c>
      <c r="I40" s="115"/>
      <c r="J40" s="239"/>
    </row>
    <row r="41" spans="1:10" s="18" customFormat="1" x14ac:dyDescent="0.2">
      <c r="A41" s="170" t="s">
        <v>88</v>
      </c>
      <c r="B41" s="59">
        <v>701</v>
      </c>
      <c r="C41" s="28" t="s">
        <v>33</v>
      </c>
      <c r="D41" s="28" t="s">
        <v>8</v>
      </c>
      <c r="E41" s="218" t="s">
        <v>270</v>
      </c>
      <c r="F41" s="459" t="s">
        <v>404</v>
      </c>
      <c r="G41" s="216" t="s">
        <v>89</v>
      </c>
      <c r="H41" s="317">
        <v>469.22</v>
      </c>
      <c r="I41" s="115"/>
      <c r="J41" s="239"/>
    </row>
    <row r="42" spans="1:10" s="18" customFormat="1" ht="13.5" x14ac:dyDescent="0.2">
      <c r="A42" s="169" t="s">
        <v>231</v>
      </c>
      <c r="B42" s="141">
        <v>701</v>
      </c>
      <c r="C42" s="27" t="s">
        <v>33</v>
      </c>
      <c r="D42" s="27" t="s">
        <v>8</v>
      </c>
      <c r="E42" s="208" t="s">
        <v>270</v>
      </c>
      <c r="F42" s="214" t="s">
        <v>168</v>
      </c>
      <c r="G42" s="28"/>
      <c r="H42" s="312">
        <v>2661.72</v>
      </c>
      <c r="I42" s="115"/>
      <c r="J42" s="239"/>
    </row>
    <row r="43" spans="1:10" s="18" customFormat="1" x14ac:dyDescent="0.2">
      <c r="A43" s="448" t="s">
        <v>238</v>
      </c>
      <c r="B43" s="59">
        <v>701</v>
      </c>
      <c r="C43" s="28" t="s">
        <v>33</v>
      </c>
      <c r="D43" s="28" t="s">
        <v>8</v>
      </c>
      <c r="E43" s="218" t="s">
        <v>270</v>
      </c>
      <c r="F43" s="216" t="s">
        <v>168</v>
      </c>
      <c r="G43" s="28" t="s">
        <v>239</v>
      </c>
      <c r="H43" s="314">
        <v>2661.72</v>
      </c>
      <c r="I43" s="115"/>
      <c r="J43" s="239"/>
    </row>
    <row r="44" spans="1:10" s="18" customFormat="1" ht="25.5" x14ac:dyDescent="0.2">
      <c r="A44" s="170" t="s">
        <v>90</v>
      </c>
      <c r="B44" s="59">
        <v>701</v>
      </c>
      <c r="C44" s="28" t="s">
        <v>33</v>
      </c>
      <c r="D44" s="28" t="s">
        <v>8</v>
      </c>
      <c r="E44" s="218" t="s">
        <v>270</v>
      </c>
      <c r="F44" s="216" t="s">
        <v>168</v>
      </c>
      <c r="G44" s="28" t="s">
        <v>91</v>
      </c>
      <c r="H44" s="314">
        <v>2661.72</v>
      </c>
      <c r="I44" s="115"/>
      <c r="J44" s="239"/>
    </row>
    <row r="45" spans="1:10" s="18" customFormat="1" ht="18.75" customHeight="1" x14ac:dyDescent="0.2">
      <c r="A45" s="561" t="s">
        <v>751</v>
      </c>
      <c r="B45" s="283">
        <v>701</v>
      </c>
      <c r="C45" s="87" t="s">
        <v>33</v>
      </c>
      <c r="D45" s="87" t="s">
        <v>8</v>
      </c>
      <c r="E45" s="208" t="s">
        <v>270</v>
      </c>
      <c r="F45" s="92" t="s">
        <v>752</v>
      </c>
      <c r="G45" s="87"/>
      <c r="H45" s="313">
        <v>1385.10491</v>
      </c>
      <c r="I45" s="115"/>
      <c r="J45" s="239"/>
    </row>
    <row r="46" spans="1:10" s="18" customFormat="1" ht="38.25" x14ac:dyDescent="0.2">
      <c r="A46" s="170" t="s">
        <v>240</v>
      </c>
      <c r="B46" s="59">
        <v>701</v>
      </c>
      <c r="C46" s="28" t="s">
        <v>33</v>
      </c>
      <c r="D46" s="28" t="s">
        <v>8</v>
      </c>
      <c r="E46" s="218" t="s">
        <v>270</v>
      </c>
      <c r="F46" s="216" t="s">
        <v>753</v>
      </c>
      <c r="G46" s="28" t="s">
        <v>241</v>
      </c>
      <c r="H46" s="314">
        <v>1385.10491</v>
      </c>
      <c r="I46" s="115"/>
      <c r="J46" s="239"/>
    </row>
    <row r="47" spans="1:10" s="18" customFormat="1" x14ac:dyDescent="0.2">
      <c r="A47" s="170" t="s">
        <v>88</v>
      </c>
      <c r="B47" s="59">
        <v>701</v>
      </c>
      <c r="C47" s="28" t="s">
        <v>33</v>
      </c>
      <c r="D47" s="28" t="s">
        <v>8</v>
      </c>
      <c r="E47" s="218" t="s">
        <v>270</v>
      </c>
      <c r="F47" s="216" t="s">
        <v>753</v>
      </c>
      <c r="G47" s="28" t="s">
        <v>89</v>
      </c>
      <c r="H47" s="314">
        <v>1385.10491</v>
      </c>
      <c r="I47" s="115"/>
      <c r="J47" s="239"/>
    </row>
    <row r="48" spans="1:10" s="40" customFormat="1" ht="25.5" x14ac:dyDescent="0.2">
      <c r="A48" s="347" t="s">
        <v>386</v>
      </c>
      <c r="B48" s="358">
        <v>701</v>
      </c>
      <c r="C48" s="87" t="s">
        <v>33</v>
      </c>
      <c r="D48" s="87" t="s">
        <v>8</v>
      </c>
      <c r="E48" s="208" t="s">
        <v>385</v>
      </c>
      <c r="F48" s="92" t="s">
        <v>72</v>
      </c>
      <c r="G48" s="87"/>
      <c r="H48" s="313">
        <v>1007.34</v>
      </c>
      <c r="I48" s="117"/>
      <c r="J48" s="245"/>
    </row>
    <row r="49" spans="1:10" s="32" customFormat="1" ht="13.5" x14ac:dyDescent="0.25">
      <c r="A49" s="439" t="s">
        <v>222</v>
      </c>
      <c r="B49" s="227">
        <v>701</v>
      </c>
      <c r="C49" s="27" t="s">
        <v>33</v>
      </c>
      <c r="D49" s="27" t="s">
        <v>8</v>
      </c>
      <c r="E49" s="210" t="s">
        <v>385</v>
      </c>
      <c r="F49" s="214" t="s">
        <v>153</v>
      </c>
      <c r="G49" s="27"/>
      <c r="H49" s="312">
        <v>994.84</v>
      </c>
      <c r="I49" s="226"/>
      <c r="J49" s="244"/>
    </row>
    <row r="50" spans="1:10" s="18" customFormat="1" ht="38.25" x14ac:dyDescent="0.2">
      <c r="A50" s="411" t="s">
        <v>240</v>
      </c>
      <c r="B50" s="228">
        <v>701</v>
      </c>
      <c r="C50" s="28" t="s">
        <v>33</v>
      </c>
      <c r="D50" s="28" t="s">
        <v>8</v>
      </c>
      <c r="E50" s="218" t="s">
        <v>385</v>
      </c>
      <c r="F50" s="216" t="s">
        <v>153</v>
      </c>
      <c r="G50" s="28" t="s">
        <v>241</v>
      </c>
      <c r="H50" s="314">
        <v>994.84</v>
      </c>
      <c r="I50" s="225"/>
      <c r="J50" s="246"/>
    </row>
    <row r="51" spans="1:10" s="18" customFormat="1" x14ac:dyDescent="0.2">
      <c r="A51" s="170" t="s">
        <v>88</v>
      </c>
      <c r="B51" s="228">
        <v>701</v>
      </c>
      <c r="C51" s="28" t="s">
        <v>33</v>
      </c>
      <c r="D51" s="28" t="s">
        <v>8</v>
      </c>
      <c r="E51" s="218" t="s">
        <v>385</v>
      </c>
      <c r="F51" s="216" t="s">
        <v>153</v>
      </c>
      <c r="G51" s="28" t="s">
        <v>89</v>
      </c>
      <c r="H51" s="314">
        <v>994.84</v>
      </c>
      <c r="I51" s="225"/>
      <c r="J51" s="246"/>
    </row>
    <row r="52" spans="1:10" s="32" customFormat="1" ht="13.5" x14ac:dyDescent="0.2">
      <c r="A52" s="169" t="s">
        <v>154</v>
      </c>
      <c r="B52" s="227">
        <v>701</v>
      </c>
      <c r="C52" s="27" t="s">
        <v>33</v>
      </c>
      <c r="D52" s="27" t="s">
        <v>8</v>
      </c>
      <c r="E52" s="210" t="s">
        <v>385</v>
      </c>
      <c r="F52" s="214" t="s">
        <v>155</v>
      </c>
      <c r="G52" s="27"/>
      <c r="H52" s="312">
        <v>12.5</v>
      </c>
      <c r="I52" s="226"/>
      <c r="J52" s="244"/>
    </row>
    <row r="53" spans="1:10" s="18" customFormat="1" x14ac:dyDescent="0.2">
      <c r="A53" s="448" t="s">
        <v>238</v>
      </c>
      <c r="B53" s="228">
        <v>701</v>
      </c>
      <c r="C53" s="28" t="s">
        <v>33</v>
      </c>
      <c r="D53" s="28" t="s">
        <v>8</v>
      </c>
      <c r="E53" s="218" t="s">
        <v>385</v>
      </c>
      <c r="F53" s="216" t="s">
        <v>155</v>
      </c>
      <c r="G53" s="28" t="s">
        <v>239</v>
      </c>
      <c r="H53" s="314">
        <v>12.5</v>
      </c>
      <c r="I53" s="225"/>
      <c r="J53" s="246"/>
    </row>
    <row r="54" spans="1:10" s="18" customFormat="1" ht="25.5" x14ac:dyDescent="0.2">
      <c r="A54" s="353" t="s">
        <v>90</v>
      </c>
      <c r="B54" s="228">
        <v>701</v>
      </c>
      <c r="C54" s="28" t="s">
        <v>33</v>
      </c>
      <c r="D54" s="28" t="s">
        <v>8</v>
      </c>
      <c r="E54" s="218" t="s">
        <v>385</v>
      </c>
      <c r="F54" s="216" t="s">
        <v>155</v>
      </c>
      <c r="G54" s="28" t="s">
        <v>91</v>
      </c>
      <c r="H54" s="314">
        <v>12.5</v>
      </c>
      <c r="I54" s="225"/>
      <c r="J54" s="246"/>
    </row>
    <row r="55" spans="1:10" s="201" customFormat="1" ht="13.5" x14ac:dyDescent="0.2">
      <c r="A55" s="169" t="s">
        <v>121</v>
      </c>
      <c r="B55" s="141">
        <v>701</v>
      </c>
      <c r="C55" s="27" t="s">
        <v>33</v>
      </c>
      <c r="D55" s="27" t="s">
        <v>8</v>
      </c>
      <c r="E55" s="210" t="s">
        <v>272</v>
      </c>
      <c r="F55" s="211" t="s">
        <v>72</v>
      </c>
      <c r="G55" s="27"/>
      <c r="H55" s="312">
        <v>16218.869999999999</v>
      </c>
      <c r="I55" s="226"/>
      <c r="J55" s="244"/>
    </row>
    <row r="56" spans="1:10" s="201" customFormat="1" ht="13.5" x14ac:dyDescent="0.25">
      <c r="A56" s="439" t="s">
        <v>222</v>
      </c>
      <c r="B56" s="141">
        <v>701</v>
      </c>
      <c r="C56" s="27" t="s">
        <v>33</v>
      </c>
      <c r="D56" s="27" t="s">
        <v>8</v>
      </c>
      <c r="E56" s="210" t="s">
        <v>272</v>
      </c>
      <c r="F56" s="214" t="s">
        <v>153</v>
      </c>
      <c r="G56" s="27"/>
      <c r="H56" s="312">
        <v>14578.58</v>
      </c>
      <c r="I56" s="226"/>
      <c r="J56" s="244"/>
    </row>
    <row r="57" spans="1:10" s="201" customFormat="1" ht="38.25" x14ac:dyDescent="0.2">
      <c r="A57" s="411" t="s">
        <v>240</v>
      </c>
      <c r="B57" s="59">
        <v>701</v>
      </c>
      <c r="C57" s="28" t="s">
        <v>33</v>
      </c>
      <c r="D57" s="28" t="s">
        <v>8</v>
      </c>
      <c r="E57" s="218" t="s">
        <v>272</v>
      </c>
      <c r="F57" s="216" t="s">
        <v>153</v>
      </c>
      <c r="G57" s="28" t="s">
        <v>241</v>
      </c>
      <c r="H57" s="314">
        <v>14578.58</v>
      </c>
      <c r="I57" s="226"/>
      <c r="J57" s="244"/>
    </row>
    <row r="58" spans="1:10" s="18" customFormat="1" x14ac:dyDescent="0.2">
      <c r="A58" s="170" t="s">
        <v>88</v>
      </c>
      <c r="B58" s="59">
        <v>701</v>
      </c>
      <c r="C58" s="28" t="s">
        <v>33</v>
      </c>
      <c r="D58" s="28" t="s">
        <v>8</v>
      </c>
      <c r="E58" s="218" t="s">
        <v>272</v>
      </c>
      <c r="F58" s="216" t="s">
        <v>153</v>
      </c>
      <c r="G58" s="28" t="s">
        <v>89</v>
      </c>
      <c r="H58" s="314">
        <v>14578.58</v>
      </c>
      <c r="I58" s="115"/>
      <c r="J58" s="239"/>
    </row>
    <row r="59" spans="1:10" s="32" customFormat="1" ht="13.5" x14ac:dyDescent="0.2">
      <c r="A59" s="169" t="s">
        <v>154</v>
      </c>
      <c r="B59" s="141">
        <v>701</v>
      </c>
      <c r="C59" s="27" t="s">
        <v>33</v>
      </c>
      <c r="D59" s="27" t="s">
        <v>8</v>
      </c>
      <c r="E59" s="210" t="s">
        <v>272</v>
      </c>
      <c r="F59" s="214" t="s">
        <v>155</v>
      </c>
      <c r="G59" s="27"/>
      <c r="H59" s="312">
        <v>1491.39</v>
      </c>
      <c r="I59" s="114"/>
      <c r="J59" s="243"/>
    </row>
    <row r="60" spans="1:10" s="32" customFormat="1" ht="13.5" x14ac:dyDescent="0.2">
      <c r="A60" s="448" t="s">
        <v>238</v>
      </c>
      <c r="B60" s="59">
        <v>701</v>
      </c>
      <c r="C60" s="28" t="s">
        <v>33</v>
      </c>
      <c r="D60" s="28" t="s">
        <v>8</v>
      </c>
      <c r="E60" s="218" t="s">
        <v>272</v>
      </c>
      <c r="F60" s="216" t="s">
        <v>155</v>
      </c>
      <c r="G60" s="28" t="s">
        <v>239</v>
      </c>
      <c r="H60" s="314">
        <v>1491.39</v>
      </c>
      <c r="I60" s="114"/>
      <c r="J60" s="243"/>
    </row>
    <row r="61" spans="1:10" s="18" customFormat="1" ht="25.5" x14ac:dyDescent="0.2">
      <c r="A61" s="353" t="s">
        <v>90</v>
      </c>
      <c r="B61" s="59">
        <v>701</v>
      </c>
      <c r="C61" s="28" t="s">
        <v>33</v>
      </c>
      <c r="D61" s="28" t="s">
        <v>8</v>
      </c>
      <c r="E61" s="218" t="s">
        <v>272</v>
      </c>
      <c r="F61" s="216" t="s">
        <v>155</v>
      </c>
      <c r="G61" s="28" t="s">
        <v>91</v>
      </c>
      <c r="H61" s="314">
        <v>1491.39</v>
      </c>
      <c r="I61" s="115"/>
      <c r="J61" s="239"/>
    </row>
    <row r="62" spans="1:10" s="18" customFormat="1" ht="13.5" x14ac:dyDescent="0.2">
      <c r="A62" s="169" t="s">
        <v>405</v>
      </c>
      <c r="B62" s="141">
        <v>701</v>
      </c>
      <c r="C62" s="27" t="s">
        <v>33</v>
      </c>
      <c r="D62" s="27" t="s">
        <v>8</v>
      </c>
      <c r="E62" s="210" t="s">
        <v>272</v>
      </c>
      <c r="F62" s="214" t="s">
        <v>404</v>
      </c>
      <c r="G62" s="214"/>
      <c r="H62" s="315">
        <v>148.9</v>
      </c>
      <c r="I62" s="121"/>
      <c r="J62" s="240"/>
    </row>
    <row r="63" spans="1:10" s="18" customFormat="1" ht="38.25" x14ac:dyDescent="0.2">
      <c r="A63" s="411" t="s">
        <v>240</v>
      </c>
      <c r="B63" s="59">
        <v>701</v>
      </c>
      <c r="C63" s="28" t="s">
        <v>33</v>
      </c>
      <c r="D63" s="28" t="s">
        <v>8</v>
      </c>
      <c r="E63" s="218" t="s">
        <v>272</v>
      </c>
      <c r="F63" s="216" t="s">
        <v>404</v>
      </c>
      <c r="G63" s="216" t="s">
        <v>241</v>
      </c>
      <c r="H63" s="317">
        <v>148.9</v>
      </c>
      <c r="I63" s="121"/>
      <c r="J63" s="240"/>
    </row>
    <row r="64" spans="1:10" s="18" customFormat="1" x14ac:dyDescent="0.2">
      <c r="A64" s="170" t="s">
        <v>88</v>
      </c>
      <c r="B64" s="59">
        <v>701</v>
      </c>
      <c r="C64" s="28" t="s">
        <v>33</v>
      </c>
      <c r="D64" s="28" t="s">
        <v>8</v>
      </c>
      <c r="E64" s="218" t="s">
        <v>272</v>
      </c>
      <c r="F64" s="459" t="s">
        <v>404</v>
      </c>
      <c r="G64" s="216" t="s">
        <v>89</v>
      </c>
      <c r="H64" s="317">
        <v>148.9</v>
      </c>
      <c r="I64" s="121"/>
      <c r="J64" s="240"/>
    </row>
    <row r="65" spans="1:10" s="40" customFormat="1" ht="25.5" x14ac:dyDescent="0.2">
      <c r="A65" s="184" t="s">
        <v>61</v>
      </c>
      <c r="B65" s="50">
        <v>701</v>
      </c>
      <c r="C65" s="22" t="s">
        <v>33</v>
      </c>
      <c r="D65" s="22" t="s">
        <v>37</v>
      </c>
      <c r="E65" s="575"/>
      <c r="F65" s="576"/>
      <c r="G65" s="22"/>
      <c r="H65" s="311">
        <v>0</v>
      </c>
      <c r="I65" s="128"/>
      <c r="J65" s="241"/>
    </row>
    <row r="66" spans="1:10" s="26" customFormat="1" ht="27" x14ac:dyDescent="0.2">
      <c r="A66" s="224" t="s">
        <v>517</v>
      </c>
      <c r="B66" s="27" t="s">
        <v>82</v>
      </c>
      <c r="C66" s="27" t="s">
        <v>33</v>
      </c>
      <c r="D66" s="210" t="s">
        <v>37</v>
      </c>
      <c r="E66" s="210" t="s">
        <v>156</v>
      </c>
      <c r="F66" s="211" t="s">
        <v>72</v>
      </c>
      <c r="G66" s="27"/>
      <c r="H66" s="312">
        <v>0</v>
      </c>
      <c r="I66" s="125"/>
      <c r="J66" s="262"/>
    </row>
    <row r="67" spans="1:10" s="26" customFormat="1" x14ac:dyDescent="0.2">
      <c r="A67" s="347" t="s">
        <v>269</v>
      </c>
      <c r="B67" s="87" t="s">
        <v>82</v>
      </c>
      <c r="C67" s="87" t="s">
        <v>33</v>
      </c>
      <c r="D67" s="208" t="s">
        <v>37</v>
      </c>
      <c r="E67" s="208" t="s">
        <v>270</v>
      </c>
      <c r="F67" s="209" t="s">
        <v>72</v>
      </c>
      <c r="G67" s="87"/>
      <c r="H67" s="313">
        <v>0</v>
      </c>
      <c r="I67" s="125"/>
      <c r="J67" s="262"/>
    </row>
    <row r="68" spans="1:10" s="18" customFormat="1" ht="13.5" x14ac:dyDescent="0.2">
      <c r="A68" s="169" t="s">
        <v>83</v>
      </c>
      <c r="B68" s="19" t="s">
        <v>82</v>
      </c>
      <c r="C68" s="27" t="s">
        <v>33</v>
      </c>
      <c r="D68" s="27" t="s">
        <v>37</v>
      </c>
      <c r="E68" s="210" t="s">
        <v>282</v>
      </c>
      <c r="F68" s="211" t="s">
        <v>72</v>
      </c>
      <c r="G68" s="27"/>
      <c r="H68" s="312">
        <v>0</v>
      </c>
      <c r="I68" s="121"/>
      <c r="J68" s="240"/>
    </row>
    <row r="69" spans="1:10" s="18" customFormat="1" ht="13.5" x14ac:dyDescent="0.25">
      <c r="A69" s="439" t="s">
        <v>222</v>
      </c>
      <c r="B69" s="19" t="s">
        <v>82</v>
      </c>
      <c r="C69" s="27" t="s">
        <v>33</v>
      </c>
      <c r="D69" s="27" t="s">
        <v>37</v>
      </c>
      <c r="E69" s="213" t="s">
        <v>282</v>
      </c>
      <c r="F69" s="214" t="s">
        <v>153</v>
      </c>
      <c r="G69" s="20"/>
      <c r="H69" s="312">
        <v>0</v>
      </c>
      <c r="I69" s="121"/>
      <c r="J69" s="240"/>
    </row>
    <row r="70" spans="1:10" s="18" customFormat="1" ht="38.25" x14ac:dyDescent="0.2">
      <c r="A70" s="411" t="s">
        <v>240</v>
      </c>
      <c r="B70" s="20" t="s">
        <v>82</v>
      </c>
      <c r="C70" s="28" t="s">
        <v>33</v>
      </c>
      <c r="D70" s="28" t="s">
        <v>37</v>
      </c>
      <c r="E70" s="215" t="s">
        <v>282</v>
      </c>
      <c r="F70" s="216" t="s">
        <v>153</v>
      </c>
      <c r="G70" s="20" t="s">
        <v>241</v>
      </c>
      <c r="H70" s="314">
        <v>0</v>
      </c>
      <c r="I70" s="121"/>
      <c r="J70" s="240"/>
    </row>
    <row r="71" spans="1:10" s="18" customFormat="1" x14ac:dyDescent="0.2">
      <c r="A71" s="168" t="s">
        <v>88</v>
      </c>
      <c r="B71" s="20" t="s">
        <v>82</v>
      </c>
      <c r="C71" s="28" t="s">
        <v>33</v>
      </c>
      <c r="D71" s="28" t="s">
        <v>37</v>
      </c>
      <c r="E71" s="215" t="s">
        <v>282</v>
      </c>
      <c r="F71" s="216" t="s">
        <v>153</v>
      </c>
      <c r="G71" s="20" t="s">
        <v>89</v>
      </c>
      <c r="H71" s="314">
        <v>0</v>
      </c>
      <c r="I71" s="121"/>
      <c r="J71" s="240"/>
    </row>
    <row r="72" spans="1:10" s="18" customFormat="1" ht="13.5" x14ac:dyDescent="0.2">
      <c r="A72" s="169" t="s">
        <v>154</v>
      </c>
      <c r="B72" s="19" t="s">
        <v>82</v>
      </c>
      <c r="C72" s="27" t="s">
        <v>33</v>
      </c>
      <c r="D72" s="27" t="s">
        <v>37</v>
      </c>
      <c r="E72" s="213" t="s">
        <v>282</v>
      </c>
      <c r="F72" s="214" t="s">
        <v>155</v>
      </c>
      <c r="G72" s="20"/>
      <c r="H72" s="312">
        <v>0</v>
      </c>
      <c r="I72" s="121"/>
      <c r="J72" s="240"/>
    </row>
    <row r="73" spans="1:10" s="18" customFormat="1" x14ac:dyDescent="0.2">
      <c r="A73" s="448" t="s">
        <v>238</v>
      </c>
      <c r="B73" s="20" t="s">
        <v>82</v>
      </c>
      <c r="C73" s="28" t="s">
        <v>33</v>
      </c>
      <c r="D73" s="28" t="s">
        <v>37</v>
      </c>
      <c r="E73" s="215" t="s">
        <v>282</v>
      </c>
      <c r="F73" s="216" t="s">
        <v>155</v>
      </c>
      <c r="G73" s="20" t="s">
        <v>239</v>
      </c>
      <c r="H73" s="314">
        <v>0</v>
      </c>
      <c r="I73" s="121"/>
      <c r="J73" s="240"/>
    </row>
    <row r="74" spans="1:10" s="18" customFormat="1" ht="25.5" x14ac:dyDescent="0.2">
      <c r="A74" s="329" t="s">
        <v>90</v>
      </c>
      <c r="B74" s="20" t="s">
        <v>82</v>
      </c>
      <c r="C74" s="28" t="s">
        <v>33</v>
      </c>
      <c r="D74" s="28" t="s">
        <v>37</v>
      </c>
      <c r="E74" s="215" t="s">
        <v>282</v>
      </c>
      <c r="F74" s="216" t="s">
        <v>155</v>
      </c>
      <c r="G74" s="20" t="s">
        <v>91</v>
      </c>
      <c r="H74" s="314">
        <v>0</v>
      </c>
      <c r="I74" s="121"/>
      <c r="J74" s="240"/>
    </row>
    <row r="75" spans="1:10" s="18" customFormat="1" ht="14.25" x14ac:dyDescent="0.2">
      <c r="A75" s="166" t="s">
        <v>535</v>
      </c>
      <c r="B75" s="50">
        <v>701</v>
      </c>
      <c r="C75" s="22" t="s">
        <v>33</v>
      </c>
      <c r="D75" s="22" t="s">
        <v>17</v>
      </c>
      <c r="E75" s="575"/>
      <c r="F75" s="576"/>
      <c r="G75" s="22"/>
      <c r="H75" s="311">
        <v>526.49</v>
      </c>
      <c r="I75" s="121"/>
      <c r="J75" s="240"/>
    </row>
    <row r="76" spans="1:10" s="18" customFormat="1" x14ac:dyDescent="0.2">
      <c r="A76" s="299" t="s">
        <v>225</v>
      </c>
      <c r="B76" s="280" t="s">
        <v>82</v>
      </c>
      <c r="C76" s="87" t="s">
        <v>33</v>
      </c>
      <c r="D76" s="87" t="s">
        <v>17</v>
      </c>
      <c r="E76" s="212" t="s">
        <v>221</v>
      </c>
      <c r="F76" s="92" t="s">
        <v>72</v>
      </c>
      <c r="G76" s="280"/>
      <c r="H76" s="313">
        <v>226.49</v>
      </c>
      <c r="I76" s="121"/>
      <c r="J76" s="240"/>
    </row>
    <row r="77" spans="1:10" s="18" customFormat="1" ht="13.5" x14ac:dyDescent="0.2">
      <c r="A77" s="490" t="s">
        <v>573</v>
      </c>
      <c r="B77" s="19" t="s">
        <v>82</v>
      </c>
      <c r="C77" s="27" t="s">
        <v>33</v>
      </c>
      <c r="D77" s="27" t="s">
        <v>17</v>
      </c>
      <c r="E77" s="213" t="s">
        <v>572</v>
      </c>
      <c r="F77" s="214" t="s">
        <v>72</v>
      </c>
      <c r="G77" s="19"/>
      <c r="H77" s="312">
        <v>226.49</v>
      </c>
      <c r="I77" s="121"/>
      <c r="J77" s="240"/>
    </row>
    <row r="78" spans="1:10" s="18" customFormat="1" ht="13.5" x14ac:dyDescent="0.2">
      <c r="A78" s="169" t="s">
        <v>228</v>
      </c>
      <c r="B78" s="425">
        <v>701</v>
      </c>
      <c r="C78" s="27" t="s">
        <v>33</v>
      </c>
      <c r="D78" s="27" t="s">
        <v>17</v>
      </c>
      <c r="E78" s="213" t="s">
        <v>572</v>
      </c>
      <c r="F78" s="211" t="s">
        <v>214</v>
      </c>
      <c r="G78" s="28"/>
      <c r="H78" s="312">
        <v>226.49</v>
      </c>
      <c r="I78" s="121"/>
      <c r="J78" s="240"/>
    </row>
    <row r="79" spans="1:10" s="18" customFormat="1" x14ac:dyDescent="0.2">
      <c r="A79" s="416" t="s">
        <v>242</v>
      </c>
      <c r="B79" s="354">
        <v>701</v>
      </c>
      <c r="C79" s="28" t="s">
        <v>33</v>
      </c>
      <c r="D79" s="28" t="s">
        <v>17</v>
      </c>
      <c r="E79" s="215" t="s">
        <v>572</v>
      </c>
      <c r="F79" s="216" t="s">
        <v>214</v>
      </c>
      <c r="G79" s="28" t="s">
        <v>243</v>
      </c>
      <c r="H79" s="314">
        <v>226.49</v>
      </c>
      <c r="I79" s="121"/>
      <c r="J79" s="240"/>
    </row>
    <row r="80" spans="1:10" s="18" customFormat="1" x14ac:dyDescent="0.2">
      <c r="A80" s="170" t="s">
        <v>687</v>
      </c>
      <c r="B80" s="354">
        <v>701</v>
      </c>
      <c r="C80" s="28" t="s">
        <v>33</v>
      </c>
      <c r="D80" s="28" t="s">
        <v>17</v>
      </c>
      <c r="E80" s="215" t="s">
        <v>572</v>
      </c>
      <c r="F80" s="216" t="s">
        <v>214</v>
      </c>
      <c r="G80" s="28" t="s">
        <v>686</v>
      </c>
      <c r="H80" s="314">
        <v>226.49</v>
      </c>
      <c r="I80" s="121"/>
      <c r="J80" s="240"/>
    </row>
    <row r="81" spans="1:10" s="18" customFormat="1" ht="26.25" customHeight="1" x14ac:dyDescent="0.2">
      <c r="A81" s="490" t="s">
        <v>682</v>
      </c>
      <c r="B81" s="19" t="s">
        <v>82</v>
      </c>
      <c r="C81" s="27" t="s">
        <v>33</v>
      </c>
      <c r="D81" s="27" t="s">
        <v>17</v>
      </c>
      <c r="E81" s="213" t="s">
        <v>683</v>
      </c>
      <c r="F81" s="214" t="s">
        <v>72</v>
      </c>
      <c r="G81" s="19"/>
      <c r="H81" s="312">
        <v>300</v>
      </c>
      <c r="I81" s="121"/>
      <c r="J81" s="240"/>
    </row>
    <row r="82" spans="1:10" s="18" customFormat="1" ht="13.5" x14ac:dyDescent="0.2">
      <c r="A82" s="169" t="s">
        <v>228</v>
      </c>
      <c r="B82" s="425">
        <v>701</v>
      </c>
      <c r="C82" s="27" t="s">
        <v>33</v>
      </c>
      <c r="D82" s="27" t="s">
        <v>17</v>
      </c>
      <c r="E82" s="213" t="s">
        <v>683</v>
      </c>
      <c r="F82" s="211" t="s">
        <v>214</v>
      </c>
      <c r="G82" s="28"/>
      <c r="H82" s="312">
        <v>300</v>
      </c>
      <c r="I82" s="121"/>
      <c r="J82" s="240"/>
    </row>
    <row r="83" spans="1:10" s="18" customFormat="1" x14ac:dyDescent="0.2">
      <c r="A83" s="416" t="s">
        <v>238</v>
      </c>
      <c r="B83" s="354">
        <v>701</v>
      </c>
      <c r="C83" s="28" t="s">
        <v>33</v>
      </c>
      <c r="D83" s="28" t="s">
        <v>17</v>
      </c>
      <c r="E83" s="215" t="s">
        <v>683</v>
      </c>
      <c r="F83" s="216" t="s">
        <v>214</v>
      </c>
      <c r="G83" s="28" t="s">
        <v>239</v>
      </c>
      <c r="H83" s="314">
        <v>300</v>
      </c>
      <c r="I83" s="121"/>
      <c r="J83" s="240"/>
    </row>
    <row r="84" spans="1:10" s="18" customFormat="1" ht="25.5" x14ac:dyDescent="0.2">
      <c r="A84" s="170" t="s">
        <v>90</v>
      </c>
      <c r="B84" s="354">
        <v>701</v>
      </c>
      <c r="C84" s="28" t="s">
        <v>33</v>
      </c>
      <c r="D84" s="28" t="s">
        <v>17</v>
      </c>
      <c r="E84" s="215" t="s">
        <v>683</v>
      </c>
      <c r="F84" s="216" t="s">
        <v>214</v>
      </c>
      <c r="G84" s="28" t="s">
        <v>91</v>
      </c>
      <c r="H84" s="314">
        <v>300</v>
      </c>
      <c r="I84" s="121"/>
      <c r="J84" s="240"/>
    </row>
    <row r="85" spans="1:10" s="18" customFormat="1" ht="14.25" x14ac:dyDescent="0.2">
      <c r="A85" s="166" t="s">
        <v>9</v>
      </c>
      <c r="B85" s="50">
        <v>701</v>
      </c>
      <c r="C85" s="22" t="s">
        <v>33</v>
      </c>
      <c r="D85" s="22" t="s">
        <v>40</v>
      </c>
      <c r="E85" s="575"/>
      <c r="F85" s="576"/>
      <c r="G85" s="22"/>
      <c r="H85" s="311">
        <v>87.8</v>
      </c>
      <c r="I85" s="116" t="e">
        <v>#REF!</v>
      </c>
      <c r="J85" s="242" t="e">
        <v>#REF!</v>
      </c>
    </row>
    <row r="86" spans="1:10" s="29" customFormat="1" x14ac:dyDescent="0.2">
      <c r="A86" s="299" t="s">
        <v>225</v>
      </c>
      <c r="B86" s="87" t="s">
        <v>82</v>
      </c>
      <c r="C86" s="87" t="s">
        <v>33</v>
      </c>
      <c r="D86" s="208" t="s">
        <v>40</v>
      </c>
      <c r="E86" s="208" t="s">
        <v>221</v>
      </c>
      <c r="F86" s="209" t="s">
        <v>72</v>
      </c>
      <c r="G86" s="87"/>
      <c r="H86" s="313">
        <v>87.8</v>
      </c>
      <c r="I86" s="117"/>
      <c r="J86" s="245"/>
    </row>
    <row r="87" spans="1:10" s="29" customFormat="1" ht="13.5" x14ac:dyDescent="0.2">
      <c r="A87" s="169" t="s">
        <v>9</v>
      </c>
      <c r="B87" s="141">
        <v>701</v>
      </c>
      <c r="C87" s="27" t="s">
        <v>33</v>
      </c>
      <c r="D87" s="27" t="s">
        <v>40</v>
      </c>
      <c r="E87" s="210" t="s">
        <v>226</v>
      </c>
      <c r="F87" s="214" t="s">
        <v>72</v>
      </c>
      <c r="G87" s="87"/>
      <c r="H87" s="313">
        <v>87.8</v>
      </c>
      <c r="I87" s="117"/>
      <c r="J87" s="245"/>
    </row>
    <row r="88" spans="1:10" s="29" customFormat="1" ht="13.5" x14ac:dyDescent="0.2">
      <c r="A88" s="355" t="s">
        <v>10</v>
      </c>
      <c r="B88" s="141">
        <v>701</v>
      </c>
      <c r="C88" s="27" t="s">
        <v>33</v>
      </c>
      <c r="D88" s="27" t="s">
        <v>40</v>
      </c>
      <c r="E88" s="210" t="s">
        <v>226</v>
      </c>
      <c r="F88" s="214" t="s">
        <v>229</v>
      </c>
      <c r="G88" s="87"/>
      <c r="H88" s="312">
        <v>87.8</v>
      </c>
      <c r="I88" s="117"/>
      <c r="J88" s="245"/>
    </row>
    <row r="89" spans="1:10" s="29" customFormat="1" x14ac:dyDescent="0.2">
      <c r="A89" s="413" t="s">
        <v>242</v>
      </c>
      <c r="B89" s="540">
        <v>701</v>
      </c>
      <c r="C89" s="20" t="s">
        <v>33</v>
      </c>
      <c r="D89" s="20" t="s">
        <v>40</v>
      </c>
      <c r="E89" s="218" t="s">
        <v>226</v>
      </c>
      <c r="F89" s="216" t="s">
        <v>229</v>
      </c>
      <c r="G89" s="28" t="s">
        <v>243</v>
      </c>
      <c r="H89" s="314">
        <v>87.8</v>
      </c>
      <c r="I89" s="117"/>
      <c r="J89" s="245"/>
    </row>
    <row r="90" spans="1:10" s="18" customFormat="1" x14ac:dyDescent="0.2">
      <c r="A90" s="356" t="s">
        <v>64</v>
      </c>
      <c r="B90" s="8">
        <v>701</v>
      </c>
      <c r="C90" s="20" t="s">
        <v>33</v>
      </c>
      <c r="D90" s="20" t="s">
        <v>40</v>
      </c>
      <c r="E90" s="218" t="s">
        <v>226</v>
      </c>
      <c r="F90" s="216" t="s">
        <v>229</v>
      </c>
      <c r="G90" s="20" t="s">
        <v>65</v>
      </c>
      <c r="H90" s="314">
        <v>87.8</v>
      </c>
      <c r="I90" s="115" t="e">
        <v>#REF!</v>
      </c>
      <c r="J90" s="239" t="e">
        <v>#REF!</v>
      </c>
    </row>
    <row r="91" spans="1:10" s="26" customFormat="1" ht="14.25" x14ac:dyDescent="0.2">
      <c r="A91" s="166" t="s">
        <v>11</v>
      </c>
      <c r="B91" s="50">
        <v>701</v>
      </c>
      <c r="C91" s="22" t="s">
        <v>33</v>
      </c>
      <c r="D91" s="22" t="s">
        <v>46</v>
      </c>
      <c r="E91" s="575"/>
      <c r="F91" s="576"/>
      <c r="G91" s="22"/>
      <c r="H91" s="311">
        <v>44490.969999999994</v>
      </c>
      <c r="I91" s="116" t="e">
        <v>#REF!</v>
      </c>
      <c r="J91" s="242" t="e">
        <v>#REF!</v>
      </c>
    </row>
    <row r="92" spans="1:10" s="29" customFormat="1" ht="27" x14ac:dyDescent="0.2">
      <c r="A92" s="224" t="s">
        <v>517</v>
      </c>
      <c r="B92" s="227">
        <v>701</v>
      </c>
      <c r="C92" s="27" t="s">
        <v>33</v>
      </c>
      <c r="D92" s="27" t="s">
        <v>46</v>
      </c>
      <c r="E92" s="219" t="s">
        <v>156</v>
      </c>
      <c r="F92" s="152" t="s">
        <v>72</v>
      </c>
      <c r="G92" s="27"/>
      <c r="H92" s="312">
        <v>2092.7799999999997</v>
      </c>
      <c r="I92" s="225"/>
      <c r="J92" s="246"/>
    </row>
    <row r="93" spans="1:10" s="26" customFormat="1" x14ac:dyDescent="0.2">
      <c r="A93" s="347" t="s">
        <v>269</v>
      </c>
      <c r="B93" s="87" t="s">
        <v>82</v>
      </c>
      <c r="C93" s="87" t="s">
        <v>33</v>
      </c>
      <c r="D93" s="208" t="s">
        <v>46</v>
      </c>
      <c r="E93" s="208" t="s">
        <v>270</v>
      </c>
      <c r="F93" s="209" t="s">
        <v>72</v>
      </c>
      <c r="G93" s="87"/>
      <c r="H93" s="313">
        <v>1551.6999999999998</v>
      </c>
      <c r="I93" s="125"/>
      <c r="J93" s="262"/>
    </row>
    <row r="94" spans="1:10" s="26" customFormat="1" ht="27" x14ac:dyDescent="0.2">
      <c r="A94" s="348" t="s">
        <v>524</v>
      </c>
      <c r="B94" s="27" t="s">
        <v>82</v>
      </c>
      <c r="C94" s="27" t="s">
        <v>33</v>
      </c>
      <c r="D94" s="210" t="s">
        <v>46</v>
      </c>
      <c r="E94" s="210" t="s">
        <v>270</v>
      </c>
      <c r="F94" s="211" t="s">
        <v>523</v>
      </c>
      <c r="G94" s="27"/>
      <c r="H94" s="312">
        <v>0</v>
      </c>
      <c r="I94" s="125"/>
      <c r="J94" s="262"/>
    </row>
    <row r="95" spans="1:10" s="26" customFormat="1" x14ac:dyDescent="0.2">
      <c r="A95" s="491" t="s">
        <v>238</v>
      </c>
      <c r="B95" s="28">
        <v>701</v>
      </c>
      <c r="C95" s="28" t="s">
        <v>33</v>
      </c>
      <c r="D95" s="218" t="s">
        <v>46</v>
      </c>
      <c r="E95" s="218" t="s">
        <v>270</v>
      </c>
      <c r="F95" s="220" t="s">
        <v>523</v>
      </c>
      <c r="G95" s="28" t="s">
        <v>239</v>
      </c>
      <c r="H95" s="314">
        <v>0</v>
      </c>
      <c r="I95" s="125"/>
      <c r="J95" s="262"/>
    </row>
    <row r="96" spans="1:10" s="26" customFormat="1" ht="25.5" x14ac:dyDescent="0.2">
      <c r="A96" s="491" t="s">
        <v>90</v>
      </c>
      <c r="B96" s="28">
        <v>701</v>
      </c>
      <c r="C96" s="28" t="s">
        <v>33</v>
      </c>
      <c r="D96" s="218" t="s">
        <v>46</v>
      </c>
      <c r="E96" s="218" t="s">
        <v>270</v>
      </c>
      <c r="F96" s="220" t="s">
        <v>523</v>
      </c>
      <c r="G96" s="28" t="s">
        <v>91</v>
      </c>
      <c r="H96" s="314">
        <v>0</v>
      </c>
      <c r="I96" s="125"/>
      <c r="J96" s="262"/>
    </row>
    <row r="97" spans="1:10" s="29" customFormat="1" ht="13.5" x14ac:dyDescent="0.2">
      <c r="A97" s="224" t="s">
        <v>380</v>
      </c>
      <c r="B97" s="227">
        <v>701</v>
      </c>
      <c r="C97" s="27" t="s">
        <v>33</v>
      </c>
      <c r="D97" s="27" t="s">
        <v>46</v>
      </c>
      <c r="E97" s="210" t="s">
        <v>270</v>
      </c>
      <c r="F97" s="211" t="s">
        <v>135</v>
      </c>
      <c r="G97" s="27"/>
      <c r="H97" s="312">
        <v>465.9</v>
      </c>
      <c r="I97" s="225"/>
      <c r="J97" s="246"/>
    </row>
    <row r="98" spans="1:10" s="29" customFormat="1" ht="38.25" x14ac:dyDescent="0.2">
      <c r="A98" s="411" t="s">
        <v>240</v>
      </c>
      <c r="B98" s="228">
        <v>701</v>
      </c>
      <c r="C98" s="28" t="s">
        <v>33</v>
      </c>
      <c r="D98" s="28" t="s">
        <v>46</v>
      </c>
      <c r="E98" s="218" t="s">
        <v>270</v>
      </c>
      <c r="F98" s="216" t="s">
        <v>135</v>
      </c>
      <c r="G98" s="28" t="s">
        <v>241</v>
      </c>
      <c r="H98" s="314">
        <v>465.9</v>
      </c>
      <c r="I98" s="225"/>
      <c r="J98" s="246"/>
    </row>
    <row r="99" spans="1:10" s="29" customFormat="1" x14ac:dyDescent="0.2">
      <c r="A99" s="170" t="s">
        <v>88</v>
      </c>
      <c r="B99" s="228">
        <v>701</v>
      </c>
      <c r="C99" s="28" t="s">
        <v>33</v>
      </c>
      <c r="D99" s="28" t="s">
        <v>46</v>
      </c>
      <c r="E99" s="218" t="s">
        <v>270</v>
      </c>
      <c r="F99" s="216" t="s">
        <v>135</v>
      </c>
      <c r="G99" s="28" t="s">
        <v>89</v>
      </c>
      <c r="H99" s="314">
        <v>465.9</v>
      </c>
      <c r="I99" s="225"/>
      <c r="J99" s="246"/>
    </row>
    <row r="100" spans="1:10" s="26" customFormat="1" ht="27" x14ac:dyDescent="0.2">
      <c r="A100" s="224" t="s">
        <v>376</v>
      </c>
      <c r="B100" s="227">
        <v>701</v>
      </c>
      <c r="C100" s="27" t="s">
        <v>33</v>
      </c>
      <c r="D100" s="27" t="s">
        <v>46</v>
      </c>
      <c r="E100" s="210" t="s">
        <v>270</v>
      </c>
      <c r="F100" s="211" t="s">
        <v>76</v>
      </c>
      <c r="G100" s="27"/>
      <c r="H100" s="312">
        <v>1085.8</v>
      </c>
      <c r="I100" s="117"/>
      <c r="J100" s="245"/>
    </row>
    <row r="101" spans="1:10" s="26" customFormat="1" ht="38.25" x14ac:dyDescent="0.2">
      <c r="A101" s="411" t="s">
        <v>240</v>
      </c>
      <c r="B101" s="228">
        <v>701</v>
      </c>
      <c r="C101" s="28" t="s">
        <v>33</v>
      </c>
      <c r="D101" s="28" t="s">
        <v>46</v>
      </c>
      <c r="E101" s="218" t="s">
        <v>270</v>
      </c>
      <c r="F101" s="216" t="s">
        <v>76</v>
      </c>
      <c r="G101" s="28" t="s">
        <v>241</v>
      </c>
      <c r="H101" s="314">
        <v>1065.0999999999999</v>
      </c>
      <c r="I101" s="117"/>
      <c r="J101" s="245"/>
    </row>
    <row r="102" spans="1:10" s="26" customFormat="1" x14ac:dyDescent="0.2">
      <c r="A102" s="170" t="s">
        <v>88</v>
      </c>
      <c r="B102" s="228">
        <v>701</v>
      </c>
      <c r="C102" s="28" t="s">
        <v>33</v>
      </c>
      <c r="D102" s="28" t="s">
        <v>46</v>
      </c>
      <c r="E102" s="218" t="s">
        <v>270</v>
      </c>
      <c r="F102" s="216" t="s">
        <v>76</v>
      </c>
      <c r="G102" s="28" t="s">
        <v>89</v>
      </c>
      <c r="H102" s="314">
        <v>1065.0999999999999</v>
      </c>
      <c r="I102" s="117"/>
      <c r="J102" s="245"/>
    </row>
    <row r="103" spans="1:10" s="26" customFormat="1" x14ac:dyDescent="0.2">
      <c r="A103" s="448" t="s">
        <v>238</v>
      </c>
      <c r="B103" s="228">
        <v>701</v>
      </c>
      <c r="C103" s="28" t="s">
        <v>33</v>
      </c>
      <c r="D103" s="28" t="s">
        <v>46</v>
      </c>
      <c r="E103" s="218" t="s">
        <v>270</v>
      </c>
      <c r="F103" s="216" t="s">
        <v>76</v>
      </c>
      <c r="G103" s="28" t="s">
        <v>239</v>
      </c>
      <c r="H103" s="314">
        <v>20.7</v>
      </c>
      <c r="I103" s="117"/>
      <c r="J103" s="245"/>
    </row>
    <row r="104" spans="1:10" s="26" customFormat="1" ht="25.5" x14ac:dyDescent="0.2">
      <c r="A104" s="170" t="s">
        <v>90</v>
      </c>
      <c r="B104" s="228">
        <v>701</v>
      </c>
      <c r="C104" s="28" t="s">
        <v>33</v>
      </c>
      <c r="D104" s="28" t="s">
        <v>46</v>
      </c>
      <c r="E104" s="218" t="s">
        <v>270</v>
      </c>
      <c r="F104" s="216" t="s">
        <v>76</v>
      </c>
      <c r="G104" s="28" t="s">
        <v>91</v>
      </c>
      <c r="H104" s="314">
        <v>20.7</v>
      </c>
      <c r="I104" s="117"/>
      <c r="J104" s="245"/>
    </row>
    <row r="105" spans="1:10" s="29" customFormat="1" ht="27" x14ac:dyDescent="0.2">
      <c r="A105" s="224" t="s">
        <v>181</v>
      </c>
      <c r="B105" s="227">
        <v>701</v>
      </c>
      <c r="C105" s="27" t="s">
        <v>33</v>
      </c>
      <c r="D105" s="27" t="s">
        <v>46</v>
      </c>
      <c r="E105" s="213" t="s">
        <v>274</v>
      </c>
      <c r="F105" s="214" t="s">
        <v>72</v>
      </c>
      <c r="G105" s="27"/>
      <c r="H105" s="312">
        <v>0</v>
      </c>
      <c r="I105" s="225"/>
      <c r="J105" s="246"/>
    </row>
    <row r="106" spans="1:10" s="26" customFormat="1" ht="27" x14ac:dyDescent="0.2">
      <c r="A106" s="169" t="s">
        <v>371</v>
      </c>
      <c r="B106" s="227">
        <v>701</v>
      </c>
      <c r="C106" s="27" t="s">
        <v>33</v>
      </c>
      <c r="D106" s="210" t="s">
        <v>46</v>
      </c>
      <c r="E106" s="213" t="s">
        <v>274</v>
      </c>
      <c r="F106" s="211" t="s">
        <v>119</v>
      </c>
      <c r="G106" s="211"/>
      <c r="H106" s="421">
        <v>0</v>
      </c>
      <c r="I106" s="117"/>
      <c r="J106" s="245"/>
    </row>
    <row r="107" spans="1:10" s="26" customFormat="1" ht="38.25" x14ac:dyDescent="0.2">
      <c r="A107" s="411" t="s">
        <v>240</v>
      </c>
      <c r="B107" s="228">
        <v>701</v>
      </c>
      <c r="C107" s="28" t="s">
        <v>33</v>
      </c>
      <c r="D107" s="218" t="s">
        <v>46</v>
      </c>
      <c r="E107" s="215" t="s">
        <v>274</v>
      </c>
      <c r="F107" s="220" t="s">
        <v>119</v>
      </c>
      <c r="G107" s="220" t="s">
        <v>241</v>
      </c>
      <c r="H107" s="422">
        <v>0</v>
      </c>
      <c r="I107" s="349"/>
      <c r="J107" s="350"/>
    </row>
    <row r="108" spans="1:10" s="26" customFormat="1" ht="13.5" x14ac:dyDescent="0.2">
      <c r="A108" s="170" t="s">
        <v>88</v>
      </c>
      <c r="B108" s="228">
        <v>701</v>
      </c>
      <c r="C108" s="28" t="s">
        <v>33</v>
      </c>
      <c r="D108" s="218" t="s">
        <v>46</v>
      </c>
      <c r="E108" s="215" t="s">
        <v>274</v>
      </c>
      <c r="F108" s="220" t="s">
        <v>119</v>
      </c>
      <c r="G108" s="28" t="s">
        <v>89</v>
      </c>
      <c r="H108" s="422"/>
      <c r="I108" s="210" t="s">
        <v>73</v>
      </c>
      <c r="J108" s="351" t="s">
        <v>119</v>
      </c>
    </row>
    <row r="109" spans="1:10" s="26" customFormat="1" ht="13.5" x14ac:dyDescent="0.2">
      <c r="A109" s="448" t="s">
        <v>238</v>
      </c>
      <c r="B109" s="228">
        <v>701</v>
      </c>
      <c r="C109" s="28" t="s">
        <v>33</v>
      </c>
      <c r="D109" s="218" t="s">
        <v>46</v>
      </c>
      <c r="E109" s="215" t="s">
        <v>274</v>
      </c>
      <c r="F109" s="220" t="s">
        <v>119</v>
      </c>
      <c r="G109" s="28" t="s">
        <v>239</v>
      </c>
      <c r="H109" s="422">
        <v>0</v>
      </c>
      <c r="I109" s="351"/>
      <c r="J109" s="351"/>
    </row>
    <row r="110" spans="1:10" s="26" customFormat="1" ht="25.5" x14ac:dyDescent="0.2">
      <c r="A110" s="170" t="s">
        <v>90</v>
      </c>
      <c r="B110" s="228">
        <v>701</v>
      </c>
      <c r="C110" s="28" t="s">
        <v>33</v>
      </c>
      <c r="D110" s="218" t="s">
        <v>46</v>
      </c>
      <c r="E110" s="215" t="s">
        <v>274</v>
      </c>
      <c r="F110" s="220" t="s">
        <v>119</v>
      </c>
      <c r="G110" s="28" t="s">
        <v>91</v>
      </c>
      <c r="H110" s="314">
        <v>0</v>
      </c>
      <c r="I110" s="117"/>
      <c r="J110" s="245"/>
    </row>
    <row r="111" spans="1:10" s="201" customFormat="1" ht="27" x14ac:dyDescent="0.2">
      <c r="A111" s="169" t="s">
        <v>177</v>
      </c>
      <c r="B111" s="47" t="s">
        <v>82</v>
      </c>
      <c r="C111" s="47" t="s">
        <v>33</v>
      </c>
      <c r="D111" s="47" t="s">
        <v>46</v>
      </c>
      <c r="E111" s="213" t="s">
        <v>274</v>
      </c>
      <c r="F111" s="214" t="s">
        <v>139</v>
      </c>
      <c r="G111" s="48"/>
      <c r="H111" s="315">
        <v>0</v>
      </c>
      <c r="I111" s="229"/>
      <c r="J111" s="247"/>
    </row>
    <row r="112" spans="1:10" s="201" customFormat="1" ht="38.25" x14ac:dyDescent="0.2">
      <c r="A112" s="472" t="s">
        <v>240</v>
      </c>
      <c r="B112" s="56" t="s">
        <v>82</v>
      </c>
      <c r="C112" s="56" t="s">
        <v>33</v>
      </c>
      <c r="D112" s="56" t="s">
        <v>46</v>
      </c>
      <c r="E112" s="470" t="s">
        <v>274</v>
      </c>
      <c r="F112" s="471" t="s">
        <v>139</v>
      </c>
      <c r="G112" s="56" t="s">
        <v>241</v>
      </c>
      <c r="H112" s="492">
        <v>0</v>
      </c>
      <c r="I112" s="229"/>
      <c r="J112" s="247"/>
    </row>
    <row r="113" spans="1:10" s="201" customFormat="1" ht="13.5" x14ac:dyDescent="0.2">
      <c r="A113" s="170" t="s">
        <v>88</v>
      </c>
      <c r="B113" s="48" t="s">
        <v>82</v>
      </c>
      <c r="C113" s="48" t="s">
        <v>33</v>
      </c>
      <c r="D113" s="48" t="s">
        <v>46</v>
      </c>
      <c r="E113" s="215" t="s">
        <v>274</v>
      </c>
      <c r="F113" s="216" t="s">
        <v>139</v>
      </c>
      <c r="G113" s="48" t="s">
        <v>89</v>
      </c>
      <c r="H113" s="317">
        <v>0</v>
      </c>
      <c r="I113" s="229"/>
      <c r="J113" s="247"/>
    </row>
    <row r="114" spans="1:10" s="201" customFormat="1" ht="13.5" x14ac:dyDescent="0.2">
      <c r="A114" s="493" t="s">
        <v>238</v>
      </c>
      <c r="B114" s="56">
        <v>701</v>
      </c>
      <c r="C114" s="56" t="s">
        <v>33</v>
      </c>
      <c r="D114" s="56" t="s">
        <v>46</v>
      </c>
      <c r="E114" s="470" t="s">
        <v>274</v>
      </c>
      <c r="F114" s="471" t="s">
        <v>139</v>
      </c>
      <c r="G114" s="56" t="s">
        <v>239</v>
      </c>
      <c r="H114" s="492">
        <v>0</v>
      </c>
      <c r="I114" s="229"/>
      <c r="J114" s="247"/>
    </row>
    <row r="115" spans="1:10" s="201" customFormat="1" ht="25.5" x14ac:dyDescent="0.2">
      <c r="A115" s="170" t="s">
        <v>90</v>
      </c>
      <c r="B115" s="48">
        <v>701</v>
      </c>
      <c r="C115" s="48" t="s">
        <v>33</v>
      </c>
      <c r="D115" s="48" t="s">
        <v>46</v>
      </c>
      <c r="E115" s="215" t="s">
        <v>274</v>
      </c>
      <c r="F115" s="216" t="s">
        <v>139</v>
      </c>
      <c r="G115" s="48" t="s">
        <v>91</v>
      </c>
      <c r="H115" s="317">
        <v>0</v>
      </c>
      <c r="I115" s="229"/>
      <c r="J115" s="247"/>
    </row>
    <row r="116" spans="1:10" s="29" customFormat="1" ht="13.5" x14ac:dyDescent="0.2">
      <c r="A116" s="224" t="s">
        <v>182</v>
      </c>
      <c r="B116" s="227">
        <v>701</v>
      </c>
      <c r="C116" s="27" t="s">
        <v>33</v>
      </c>
      <c r="D116" s="27" t="s">
        <v>46</v>
      </c>
      <c r="E116" s="213" t="s">
        <v>275</v>
      </c>
      <c r="F116" s="214" t="s">
        <v>72</v>
      </c>
      <c r="G116" s="27"/>
      <c r="H116" s="312">
        <v>3.8</v>
      </c>
      <c r="I116" s="225"/>
      <c r="J116" s="246"/>
    </row>
    <row r="117" spans="1:10" s="29" customFormat="1" ht="13.5" x14ac:dyDescent="0.25">
      <c r="A117" s="340" t="s">
        <v>224</v>
      </c>
      <c r="B117" s="227">
        <v>701</v>
      </c>
      <c r="C117" s="27" t="s">
        <v>33</v>
      </c>
      <c r="D117" s="27" t="s">
        <v>46</v>
      </c>
      <c r="E117" s="213" t="s">
        <v>275</v>
      </c>
      <c r="F117" s="214" t="s">
        <v>172</v>
      </c>
      <c r="G117" s="27"/>
      <c r="H117" s="312">
        <v>3.8</v>
      </c>
      <c r="I117" s="225"/>
      <c r="J117" s="246"/>
    </row>
    <row r="118" spans="1:10" s="29" customFormat="1" ht="38.25" x14ac:dyDescent="0.2">
      <c r="A118" s="411" t="s">
        <v>240</v>
      </c>
      <c r="B118" s="228">
        <v>701</v>
      </c>
      <c r="C118" s="28" t="s">
        <v>33</v>
      </c>
      <c r="D118" s="28" t="s">
        <v>46</v>
      </c>
      <c r="E118" s="215" t="s">
        <v>275</v>
      </c>
      <c r="F118" s="216" t="s">
        <v>172</v>
      </c>
      <c r="G118" s="28" t="s">
        <v>241</v>
      </c>
      <c r="H118" s="314">
        <v>0</v>
      </c>
      <c r="I118" s="225"/>
      <c r="J118" s="246"/>
    </row>
    <row r="119" spans="1:10" s="29" customFormat="1" x14ac:dyDescent="0.2">
      <c r="A119" s="170" t="s">
        <v>88</v>
      </c>
      <c r="B119" s="228">
        <v>701</v>
      </c>
      <c r="C119" s="28" t="s">
        <v>33</v>
      </c>
      <c r="D119" s="28" t="s">
        <v>46</v>
      </c>
      <c r="E119" s="215" t="s">
        <v>275</v>
      </c>
      <c r="F119" s="216" t="s">
        <v>172</v>
      </c>
      <c r="G119" s="28" t="s">
        <v>89</v>
      </c>
      <c r="H119" s="314">
        <v>0</v>
      </c>
      <c r="I119" s="225"/>
      <c r="J119" s="246"/>
    </row>
    <row r="120" spans="1:10" s="29" customFormat="1" x14ac:dyDescent="0.2">
      <c r="A120" s="448" t="s">
        <v>238</v>
      </c>
      <c r="B120" s="228">
        <v>701</v>
      </c>
      <c r="C120" s="28" t="s">
        <v>33</v>
      </c>
      <c r="D120" s="28" t="s">
        <v>46</v>
      </c>
      <c r="E120" s="215" t="s">
        <v>275</v>
      </c>
      <c r="F120" s="216" t="s">
        <v>172</v>
      </c>
      <c r="G120" s="28" t="s">
        <v>239</v>
      </c>
      <c r="H120" s="487">
        <v>3.8</v>
      </c>
      <c r="I120" s="225"/>
      <c r="J120" s="246"/>
    </row>
    <row r="121" spans="1:10" s="29" customFormat="1" ht="25.5" x14ac:dyDescent="0.2">
      <c r="A121" s="170" t="s">
        <v>90</v>
      </c>
      <c r="B121" s="228">
        <v>701</v>
      </c>
      <c r="C121" s="28" t="s">
        <v>33</v>
      </c>
      <c r="D121" s="28" t="s">
        <v>46</v>
      </c>
      <c r="E121" s="215" t="s">
        <v>275</v>
      </c>
      <c r="F121" s="216" t="s">
        <v>172</v>
      </c>
      <c r="G121" s="28" t="s">
        <v>91</v>
      </c>
      <c r="H121" s="487">
        <v>3.8</v>
      </c>
      <c r="I121" s="225"/>
      <c r="J121" s="246"/>
    </row>
    <row r="122" spans="1:10" s="29" customFormat="1" ht="13.5" x14ac:dyDescent="0.2">
      <c r="A122" s="224" t="s">
        <v>178</v>
      </c>
      <c r="B122" s="227">
        <v>701</v>
      </c>
      <c r="C122" s="27" t="s">
        <v>33</v>
      </c>
      <c r="D122" s="27" t="s">
        <v>46</v>
      </c>
      <c r="E122" s="213" t="s">
        <v>276</v>
      </c>
      <c r="F122" s="214" t="s">
        <v>72</v>
      </c>
      <c r="G122" s="28"/>
      <c r="H122" s="312">
        <v>500.51</v>
      </c>
      <c r="I122" s="225"/>
      <c r="J122" s="246"/>
    </row>
    <row r="123" spans="1:10" s="29" customFormat="1" ht="13.5" x14ac:dyDescent="0.25">
      <c r="A123" s="340" t="s">
        <v>224</v>
      </c>
      <c r="B123" s="227">
        <v>701</v>
      </c>
      <c r="C123" s="27" t="s">
        <v>33</v>
      </c>
      <c r="D123" s="27" t="s">
        <v>46</v>
      </c>
      <c r="E123" s="213" t="s">
        <v>276</v>
      </c>
      <c r="F123" s="214" t="s">
        <v>172</v>
      </c>
      <c r="G123" s="28"/>
      <c r="H123" s="312">
        <v>500.51</v>
      </c>
      <c r="I123" s="225"/>
      <c r="J123" s="246"/>
    </row>
    <row r="124" spans="1:10" s="29" customFormat="1" x14ac:dyDescent="0.2">
      <c r="A124" s="448" t="s">
        <v>238</v>
      </c>
      <c r="B124" s="228">
        <v>701</v>
      </c>
      <c r="C124" s="28" t="s">
        <v>33</v>
      </c>
      <c r="D124" s="28" t="s">
        <v>46</v>
      </c>
      <c r="E124" s="215" t="s">
        <v>276</v>
      </c>
      <c r="F124" s="216" t="s">
        <v>172</v>
      </c>
      <c r="G124" s="28" t="s">
        <v>239</v>
      </c>
      <c r="H124" s="314">
        <v>500.51</v>
      </c>
      <c r="I124" s="225"/>
      <c r="J124" s="246"/>
    </row>
    <row r="125" spans="1:10" s="29" customFormat="1" ht="25.5" x14ac:dyDescent="0.2">
      <c r="A125" s="170" t="s">
        <v>90</v>
      </c>
      <c r="B125" s="228">
        <v>701</v>
      </c>
      <c r="C125" s="28" t="s">
        <v>33</v>
      </c>
      <c r="D125" s="28" t="s">
        <v>46</v>
      </c>
      <c r="E125" s="215" t="s">
        <v>276</v>
      </c>
      <c r="F125" s="216" t="s">
        <v>172</v>
      </c>
      <c r="G125" s="28" t="s">
        <v>91</v>
      </c>
      <c r="H125" s="314">
        <v>500.51</v>
      </c>
      <c r="I125" s="225"/>
      <c r="J125" s="246"/>
    </row>
    <row r="126" spans="1:10" s="29" customFormat="1" ht="13.5" x14ac:dyDescent="0.2">
      <c r="A126" s="224" t="s">
        <v>179</v>
      </c>
      <c r="B126" s="227">
        <v>701</v>
      </c>
      <c r="C126" s="27" t="s">
        <v>33</v>
      </c>
      <c r="D126" s="27" t="s">
        <v>46</v>
      </c>
      <c r="E126" s="213" t="s">
        <v>277</v>
      </c>
      <c r="F126" s="214" t="s">
        <v>72</v>
      </c>
      <c r="G126" s="28"/>
      <c r="H126" s="312">
        <v>36.770000000000003</v>
      </c>
      <c r="I126" s="225"/>
      <c r="J126" s="246"/>
    </row>
    <row r="127" spans="1:10" s="29" customFormat="1" ht="13.5" x14ac:dyDescent="0.25">
      <c r="A127" s="340" t="s">
        <v>224</v>
      </c>
      <c r="B127" s="227">
        <v>701</v>
      </c>
      <c r="C127" s="27" t="s">
        <v>33</v>
      </c>
      <c r="D127" s="27" t="s">
        <v>46</v>
      </c>
      <c r="E127" s="213" t="s">
        <v>277</v>
      </c>
      <c r="F127" s="214" t="s">
        <v>172</v>
      </c>
      <c r="G127" s="28"/>
      <c r="H127" s="312">
        <v>36.770000000000003</v>
      </c>
      <c r="I127" s="225"/>
      <c r="J127" s="246"/>
    </row>
    <row r="128" spans="1:10" s="29" customFormat="1" x14ac:dyDescent="0.2">
      <c r="A128" s="448" t="s">
        <v>238</v>
      </c>
      <c r="B128" s="228">
        <v>701</v>
      </c>
      <c r="C128" s="28" t="s">
        <v>33</v>
      </c>
      <c r="D128" s="28" t="s">
        <v>46</v>
      </c>
      <c r="E128" s="215" t="s">
        <v>277</v>
      </c>
      <c r="F128" s="216" t="s">
        <v>172</v>
      </c>
      <c r="G128" s="28" t="s">
        <v>239</v>
      </c>
      <c r="H128" s="314">
        <v>36.770000000000003</v>
      </c>
      <c r="I128" s="225"/>
      <c r="J128" s="246"/>
    </row>
    <row r="129" spans="1:10" s="29" customFormat="1" ht="25.5" x14ac:dyDescent="0.2">
      <c r="A129" s="170" t="s">
        <v>90</v>
      </c>
      <c r="B129" s="228">
        <v>701</v>
      </c>
      <c r="C129" s="28" t="s">
        <v>33</v>
      </c>
      <c r="D129" s="28" t="s">
        <v>46</v>
      </c>
      <c r="E129" s="215" t="s">
        <v>277</v>
      </c>
      <c r="F129" s="216" t="s">
        <v>172</v>
      </c>
      <c r="G129" s="28" t="s">
        <v>91</v>
      </c>
      <c r="H129" s="314">
        <v>36.770000000000003</v>
      </c>
      <c r="I129" s="225"/>
      <c r="J129" s="246"/>
    </row>
    <row r="130" spans="1:10" s="18" customFormat="1" ht="27" x14ac:dyDescent="0.2">
      <c r="A130" s="155" t="s">
        <v>569</v>
      </c>
      <c r="B130" s="27" t="s">
        <v>82</v>
      </c>
      <c r="C130" s="27" t="s">
        <v>33</v>
      </c>
      <c r="D130" s="27" t="s">
        <v>46</v>
      </c>
      <c r="E130" s="210" t="s">
        <v>203</v>
      </c>
      <c r="F130" s="211" t="s">
        <v>72</v>
      </c>
      <c r="G130" s="47"/>
      <c r="H130" s="315">
        <v>224.35</v>
      </c>
      <c r="I130" s="127"/>
      <c r="J130" s="257"/>
    </row>
    <row r="131" spans="1:10" s="18" customFormat="1" ht="13.5" x14ac:dyDescent="0.2">
      <c r="A131" s="155" t="s">
        <v>197</v>
      </c>
      <c r="B131" s="87" t="s">
        <v>82</v>
      </c>
      <c r="C131" s="27" t="s">
        <v>33</v>
      </c>
      <c r="D131" s="27" t="s">
        <v>46</v>
      </c>
      <c r="E131" s="210" t="s">
        <v>291</v>
      </c>
      <c r="F131" s="211" t="s">
        <v>72</v>
      </c>
      <c r="G131" s="47"/>
      <c r="H131" s="315">
        <v>80.150000000000006</v>
      </c>
      <c r="I131" s="127"/>
      <c r="J131" s="257"/>
    </row>
    <row r="132" spans="1:10" s="18" customFormat="1" ht="13.5" x14ac:dyDescent="0.25">
      <c r="A132" s="446" t="s">
        <v>224</v>
      </c>
      <c r="B132" s="87" t="s">
        <v>82</v>
      </c>
      <c r="C132" s="27" t="s">
        <v>33</v>
      </c>
      <c r="D132" s="27" t="s">
        <v>46</v>
      </c>
      <c r="E132" s="210" t="s">
        <v>291</v>
      </c>
      <c r="F132" s="211" t="s">
        <v>172</v>
      </c>
      <c r="G132" s="47"/>
      <c r="H132" s="315">
        <v>80.150000000000006</v>
      </c>
      <c r="I132" s="127"/>
      <c r="J132" s="257"/>
    </row>
    <row r="133" spans="1:10" s="18" customFormat="1" x14ac:dyDescent="0.2">
      <c r="A133" s="458" t="s">
        <v>244</v>
      </c>
      <c r="B133" s="28" t="s">
        <v>82</v>
      </c>
      <c r="C133" s="28" t="s">
        <v>33</v>
      </c>
      <c r="D133" s="28" t="s">
        <v>46</v>
      </c>
      <c r="E133" s="215" t="s">
        <v>291</v>
      </c>
      <c r="F133" s="220" t="s">
        <v>172</v>
      </c>
      <c r="G133" s="48" t="s">
        <v>245</v>
      </c>
      <c r="H133" s="317">
        <v>80.150000000000006</v>
      </c>
      <c r="I133" s="127"/>
      <c r="J133" s="257"/>
    </row>
    <row r="134" spans="1:10" s="18" customFormat="1" x14ac:dyDescent="0.2">
      <c r="A134" s="179" t="s">
        <v>92</v>
      </c>
      <c r="B134" s="28" t="s">
        <v>82</v>
      </c>
      <c r="C134" s="48" t="s">
        <v>33</v>
      </c>
      <c r="D134" s="48" t="s">
        <v>46</v>
      </c>
      <c r="E134" s="215" t="s">
        <v>291</v>
      </c>
      <c r="F134" s="220" t="s">
        <v>172</v>
      </c>
      <c r="G134" s="48" t="s">
        <v>93</v>
      </c>
      <c r="H134" s="317">
        <v>80.150000000000006</v>
      </c>
      <c r="I134" s="127"/>
      <c r="J134" s="257"/>
    </row>
    <row r="135" spans="1:10" s="29" customFormat="1" ht="27" x14ac:dyDescent="0.2">
      <c r="A135" s="155" t="s">
        <v>198</v>
      </c>
      <c r="B135" s="27" t="s">
        <v>82</v>
      </c>
      <c r="C135" s="27" t="s">
        <v>33</v>
      </c>
      <c r="D135" s="27" t="s">
        <v>46</v>
      </c>
      <c r="E135" s="210" t="s">
        <v>292</v>
      </c>
      <c r="F135" s="211" t="s">
        <v>72</v>
      </c>
      <c r="G135" s="47"/>
      <c r="H135" s="315">
        <v>0</v>
      </c>
      <c r="I135" s="148"/>
      <c r="J135" s="254"/>
    </row>
    <row r="136" spans="1:10" s="29" customFormat="1" ht="13.5" x14ac:dyDescent="0.25">
      <c r="A136" s="446" t="s">
        <v>224</v>
      </c>
      <c r="B136" s="27" t="s">
        <v>82</v>
      </c>
      <c r="C136" s="27" t="s">
        <v>33</v>
      </c>
      <c r="D136" s="27" t="s">
        <v>46</v>
      </c>
      <c r="E136" s="210" t="s">
        <v>292</v>
      </c>
      <c r="F136" s="211" t="s">
        <v>172</v>
      </c>
      <c r="G136" s="47"/>
      <c r="H136" s="315">
        <v>0</v>
      </c>
      <c r="I136" s="148"/>
      <c r="J136" s="254"/>
    </row>
    <row r="137" spans="1:10" s="29" customFormat="1" x14ac:dyDescent="0.2">
      <c r="A137" s="458" t="s">
        <v>238</v>
      </c>
      <c r="B137" s="28" t="s">
        <v>82</v>
      </c>
      <c r="C137" s="28" t="s">
        <v>33</v>
      </c>
      <c r="D137" s="28" t="s">
        <v>46</v>
      </c>
      <c r="E137" s="218" t="s">
        <v>292</v>
      </c>
      <c r="F137" s="216" t="s">
        <v>172</v>
      </c>
      <c r="G137" s="48" t="s">
        <v>239</v>
      </c>
      <c r="H137" s="317">
        <v>0</v>
      </c>
      <c r="I137" s="148"/>
      <c r="J137" s="254"/>
    </row>
    <row r="138" spans="1:10" s="29" customFormat="1" ht="25.5" x14ac:dyDescent="0.2">
      <c r="A138" s="170" t="s">
        <v>90</v>
      </c>
      <c r="B138" s="28" t="s">
        <v>82</v>
      </c>
      <c r="C138" s="48" t="s">
        <v>33</v>
      </c>
      <c r="D138" s="48" t="s">
        <v>46</v>
      </c>
      <c r="E138" s="218" t="s">
        <v>292</v>
      </c>
      <c r="F138" s="216" t="s">
        <v>172</v>
      </c>
      <c r="G138" s="48" t="s">
        <v>91</v>
      </c>
      <c r="H138" s="317">
        <v>0</v>
      </c>
      <c r="I138" s="148"/>
      <c r="J138" s="254"/>
    </row>
    <row r="139" spans="1:10" s="29" customFormat="1" x14ac:dyDescent="0.2">
      <c r="A139" s="419" t="s">
        <v>242</v>
      </c>
      <c r="B139" s="28" t="s">
        <v>82</v>
      </c>
      <c r="C139" s="28" t="s">
        <v>33</v>
      </c>
      <c r="D139" s="28" t="s">
        <v>46</v>
      </c>
      <c r="E139" s="218" t="s">
        <v>292</v>
      </c>
      <c r="F139" s="216" t="s">
        <v>172</v>
      </c>
      <c r="G139" s="48" t="s">
        <v>243</v>
      </c>
      <c r="H139" s="317">
        <v>0</v>
      </c>
      <c r="I139" s="148"/>
      <c r="J139" s="254"/>
    </row>
    <row r="140" spans="1:10" s="29" customFormat="1" ht="25.5" x14ac:dyDescent="0.2">
      <c r="A140" s="170" t="s">
        <v>140</v>
      </c>
      <c r="B140" s="28" t="s">
        <v>82</v>
      </c>
      <c r="C140" s="48" t="s">
        <v>33</v>
      </c>
      <c r="D140" s="48" t="s">
        <v>46</v>
      </c>
      <c r="E140" s="218" t="s">
        <v>292</v>
      </c>
      <c r="F140" s="216" t="s">
        <v>172</v>
      </c>
      <c r="G140" s="48" t="s">
        <v>67</v>
      </c>
      <c r="H140" s="317">
        <v>0</v>
      </c>
      <c r="I140" s="148"/>
      <c r="J140" s="254"/>
    </row>
    <row r="141" spans="1:10" s="29" customFormat="1" ht="13.5" x14ac:dyDescent="0.2">
      <c r="A141" s="169" t="s">
        <v>643</v>
      </c>
      <c r="B141" s="27" t="s">
        <v>82</v>
      </c>
      <c r="C141" s="47" t="s">
        <v>33</v>
      </c>
      <c r="D141" s="47" t="s">
        <v>46</v>
      </c>
      <c r="E141" s="219" t="s">
        <v>640</v>
      </c>
      <c r="F141" s="522" t="s">
        <v>72</v>
      </c>
      <c r="G141" s="47"/>
      <c r="H141" s="315">
        <v>144.19999999999999</v>
      </c>
      <c r="I141" s="148"/>
      <c r="J141" s="254"/>
    </row>
    <row r="142" spans="1:10" s="29" customFormat="1" ht="25.5" x14ac:dyDescent="0.2">
      <c r="A142" s="170" t="s">
        <v>615</v>
      </c>
      <c r="B142" s="515" t="s">
        <v>82</v>
      </c>
      <c r="C142" s="516" t="s">
        <v>33</v>
      </c>
      <c r="D142" s="516" t="s">
        <v>46</v>
      </c>
      <c r="E142" s="330" t="s">
        <v>640</v>
      </c>
      <c r="F142" s="521" t="s">
        <v>641</v>
      </c>
      <c r="G142" s="48"/>
      <c r="H142" s="317">
        <v>139.19999999999999</v>
      </c>
      <c r="I142" s="148"/>
      <c r="J142" s="254"/>
    </row>
    <row r="143" spans="1:10" s="29" customFormat="1" ht="25.5" x14ac:dyDescent="0.2">
      <c r="A143" s="170" t="s">
        <v>246</v>
      </c>
      <c r="B143" s="515" t="s">
        <v>82</v>
      </c>
      <c r="C143" s="516" t="s">
        <v>33</v>
      </c>
      <c r="D143" s="516" t="s">
        <v>46</v>
      </c>
      <c r="E143" s="330" t="s">
        <v>640</v>
      </c>
      <c r="F143" s="521" t="s">
        <v>641</v>
      </c>
      <c r="G143" s="48" t="s">
        <v>247</v>
      </c>
      <c r="H143" s="317">
        <v>139.19999999999999</v>
      </c>
      <c r="I143" s="148"/>
      <c r="J143" s="254"/>
    </row>
    <row r="144" spans="1:10" s="29" customFormat="1" ht="38.25" x14ac:dyDescent="0.2">
      <c r="A144" s="170" t="s">
        <v>616</v>
      </c>
      <c r="B144" s="515" t="s">
        <v>82</v>
      </c>
      <c r="C144" s="516" t="s">
        <v>33</v>
      </c>
      <c r="D144" s="516" t="s">
        <v>46</v>
      </c>
      <c r="E144" s="330" t="s">
        <v>640</v>
      </c>
      <c r="F144" s="521" t="s">
        <v>641</v>
      </c>
      <c r="G144" s="48" t="s">
        <v>394</v>
      </c>
      <c r="H144" s="317">
        <v>139.19999999999999</v>
      </c>
      <c r="I144" s="148"/>
      <c r="J144" s="254"/>
    </row>
    <row r="145" spans="1:10" s="29" customFormat="1" ht="25.5" x14ac:dyDescent="0.2">
      <c r="A145" s="170" t="s">
        <v>617</v>
      </c>
      <c r="B145" s="515" t="s">
        <v>82</v>
      </c>
      <c r="C145" s="516" t="s">
        <v>33</v>
      </c>
      <c r="D145" s="516" t="s">
        <v>46</v>
      </c>
      <c r="E145" s="330" t="s">
        <v>640</v>
      </c>
      <c r="F145" s="521" t="s">
        <v>642</v>
      </c>
      <c r="G145" s="48"/>
      <c r="H145" s="317">
        <v>5</v>
      </c>
      <c r="I145" s="148"/>
      <c r="J145" s="254"/>
    </row>
    <row r="146" spans="1:10" s="29" customFormat="1" ht="25.5" x14ac:dyDescent="0.2">
      <c r="A146" s="170" t="s">
        <v>246</v>
      </c>
      <c r="B146" s="515" t="s">
        <v>82</v>
      </c>
      <c r="C146" s="516" t="s">
        <v>33</v>
      </c>
      <c r="D146" s="516" t="s">
        <v>46</v>
      </c>
      <c r="E146" s="330" t="s">
        <v>640</v>
      </c>
      <c r="F146" s="521" t="s">
        <v>642</v>
      </c>
      <c r="G146" s="48" t="s">
        <v>247</v>
      </c>
      <c r="H146" s="317">
        <v>5</v>
      </c>
      <c r="I146" s="148"/>
      <c r="J146" s="254"/>
    </row>
    <row r="147" spans="1:10" s="29" customFormat="1" ht="38.25" x14ac:dyDescent="0.2">
      <c r="A147" s="170" t="s">
        <v>616</v>
      </c>
      <c r="B147" s="515" t="s">
        <v>82</v>
      </c>
      <c r="C147" s="516" t="s">
        <v>33</v>
      </c>
      <c r="D147" s="516" t="s">
        <v>46</v>
      </c>
      <c r="E147" s="330" t="s">
        <v>640</v>
      </c>
      <c r="F147" s="521" t="s">
        <v>642</v>
      </c>
      <c r="G147" s="48" t="s">
        <v>394</v>
      </c>
      <c r="H147" s="317">
        <v>5</v>
      </c>
      <c r="I147" s="148"/>
      <c r="J147" s="254"/>
    </row>
    <row r="148" spans="1:10" s="29" customFormat="1" ht="27" x14ac:dyDescent="0.2">
      <c r="A148" s="224" t="s">
        <v>278</v>
      </c>
      <c r="B148" s="227">
        <v>701</v>
      </c>
      <c r="C148" s="27" t="s">
        <v>33</v>
      </c>
      <c r="D148" s="27" t="s">
        <v>46</v>
      </c>
      <c r="E148" s="219" t="s">
        <v>279</v>
      </c>
      <c r="F148" s="152" t="s">
        <v>72</v>
      </c>
      <c r="G148" s="432"/>
      <c r="H148" s="312">
        <v>1455.1100000000001</v>
      </c>
      <c r="I148" s="126"/>
      <c r="J148" s="256"/>
    </row>
    <row r="149" spans="1:10" s="29" customFormat="1" ht="27" x14ac:dyDescent="0.2">
      <c r="A149" s="348" t="s">
        <v>644</v>
      </c>
      <c r="B149" s="27" t="s">
        <v>82</v>
      </c>
      <c r="C149" s="27" t="s">
        <v>33</v>
      </c>
      <c r="D149" s="210" t="s">
        <v>46</v>
      </c>
      <c r="E149" s="210" t="s">
        <v>280</v>
      </c>
      <c r="F149" s="211" t="s">
        <v>72</v>
      </c>
      <c r="G149" s="432"/>
      <c r="H149" s="312">
        <v>69.209999999999994</v>
      </c>
      <c r="I149" s="126"/>
      <c r="J149" s="256"/>
    </row>
    <row r="150" spans="1:10" s="29" customFormat="1" ht="13.5" x14ac:dyDescent="0.25">
      <c r="A150" s="340" t="s">
        <v>224</v>
      </c>
      <c r="B150" s="27" t="s">
        <v>82</v>
      </c>
      <c r="C150" s="27" t="s">
        <v>33</v>
      </c>
      <c r="D150" s="210" t="s">
        <v>46</v>
      </c>
      <c r="E150" s="213" t="s">
        <v>280</v>
      </c>
      <c r="F150" s="214" t="s">
        <v>172</v>
      </c>
      <c r="G150" s="27"/>
      <c r="H150" s="312">
        <v>69.209999999999994</v>
      </c>
      <c r="I150" s="126"/>
      <c r="J150" s="256"/>
    </row>
    <row r="151" spans="1:10" s="29" customFormat="1" x14ac:dyDescent="0.2">
      <c r="A151" s="448" t="s">
        <v>238</v>
      </c>
      <c r="B151" s="59">
        <v>701</v>
      </c>
      <c r="C151" s="28" t="s">
        <v>33</v>
      </c>
      <c r="D151" s="28" t="s">
        <v>46</v>
      </c>
      <c r="E151" s="215" t="s">
        <v>280</v>
      </c>
      <c r="F151" s="216" t="s">
        <v>172</v>
      </c>
      <c r="G151" s="28" t="s">
        <v>239</v>
      </c>
      <c r="H151" s="314">
        <v>69.209999999999994</v>
      </c>
      <c r="I151" s="126"/>
      <c r="J151" s="256"/>
    </row>
    <row r="152" spans="1:10" s="29" customFormat="1" ht="25.5" x14ac:dyDescent="0.2">
      <c r="A152" s="170" t="s">
        <v>90</v>
      </c>
      <c r="B152" s="59">
        <v>701</v>
      </c>
      <c r="C152" s="28" t="s">
        <v>33</v>
      </c>
      <c r="D152" s="28" t="s">
        <v>46</v>
      </c>
      <c r="E152" s="215" t="s">
        <v>280</v>
      </c>
      <c r="F152" s="216" t="s">
        <v>172</v>
      </c>
      <c r="G152" s="28" t="s">
        <v>91</v>
      </c>
      <c r="H152" s="314">
        <v>69.209999999999994</v>
      </c>
      <c r="I152" s="126"/>
      <c r="J152" s="256"/>
    </row>
    <row r="153" spans="1:10" s="29" customFormat="1" ht="40.5" x14ac:dyDescent="0.2">
      <c r="A153" s="348" t="s">
        <v>645</v>
      </c>
      <c r="B153" s="27" t="s">
        <v>82</v>
      </c>
      <c r="C153" s="27" t="s">
        <v>33</v>
      </c>
      <c r="D153" s="210" t="s">
        <v>46</v>
      </c>
      <c r="E153" s="210" t="s">
        <v>283</v>
      </c>
      <c r="F153" s="211" t="s">
        <v>72</v>
      </c>
      <c r="G153" s="27"/>
      <c r="H153" s="312">
        <v>45</v>
      </c>
      <c r="I153" s="126"/>
      <c r="J153" s="256"/>
    </row>
    <row r="154" spans="1:10" s="29" customFormat="1" ht="13.5" x14ac:dyDescent="0.25">
      <c r="A154" s="340" t="s">
        <v>224</v>
      </c>
      <c r="B154" s="27" t="s">
        <v>82</v>
      </c>
      <c r="C154" s="27" t="s">
        <v>33</v>
      </c>
      <c r="D154" s="210" t="s">
        <v>46</v>
      </c>
      <c r="E154" s="210" t="s">
        <v>283</v>
      </c>
      <c r="F154" s="211" t="s">
        <v>172</v>
      </c>
      <c r="G154" s="27"/>
      <c r="H154" s="312">
        <v>45</v>
      </c>
      <c r="I154" s="126"/>
      <c r="J154" s="256"/>
    </row>
    <row r="155" spans="1:10" s="29" customFormat="1" x14ac:dyDescent="0.2">
      <c r="A155" s="473" t="s">
        <v>238</v>
      </c>
      <c r="B155" s="28" t="s">
        <v>82</v>
      </c>
      <c r="C155" s="28" t="s">
        <v>33</v>
      </c>
      <c r="D155" s="218" t="s">
        <v>46</v>
      </c>
      <c r="E155" s="218" t="s">
        <v>283</v>
      </c>
      <c r="F155" s="220" t="s">
        <v>172</v>
      </c>
      <c r="G155" s="28" t="s">
        <v>239</v>
      </c>
      <c r="H155" s="314">
        <v>45</v>
      </c>
      <c r="I155" s="126"/>
      <c r="J155" s="256"/>
    </row>
    <row r="156" spans="1:10" s="29" customFormat="1" ht="25.5" x14ac:dyDescent="0.2">
      <c r="A156" s="170" t="s">
        <v>90</v>
      </c>
      <c r="B156" s="28" t="s">
        <v>82</v>
      </c>
      <c r="C156" s="28" t="s">
        <v>33</v>
      </c>
      <c r="D156" s="218" t="s">
        <v>46</v>
      </c>
      <c r="E156" s="218" t="s">
        <v>283</v>
      </c>
      <c r="F156" s="220" t="s">
        <v>172</v>
      </c>
      <c r="G156" s="28" t="s">
        <v>91</v>
      </c>
      <c r="H156" s="314">
        <v>45</v>
      </c>
      <c r="I156" s="126"/>
      <c r="J156" s="256"/>
    </row>
    <row r="157" spans="1:10" s="29" customFormat="1" ht="13.5" x14ac:dyDescent="0.2">
      <c r="A157" s="169" t="s">
        <v>285</v>
      </c>
      <c r="B157" s="425">
        <v>701</v>
      </c>
      <c r="C157" s="27" t="s">
        <v>33</v>
      </c>
      <c r="D157" s="27" t="s">
        <v>46</v>
      </c>
      <c r="E157" s="213" t="s">
        <v>284</v>
      </c>
      <c r="F157" s="214" t="s">
        <v>72</v>
      </c>
      <c r="G157" s="27"/>
      <c r="H157" s="312">
        <v>1340.9</v>
      </c>
      <c r="I157" s="126"/>
      <c r="J157" s="256"/>
    </row>
    <row r="158" spans="1:10" s="29" customFormat="1" ht="13.5" x14ac:dyDescent="0.2">
      <c r="A158" s="169" t="s">
        <v>231</v>
      </c>
      <c r="B158" s="425">
        <v>701</v>
      </c>
      <c r="C158" s="27" t="s">
        <v>33</v>
      </c>
      <c r="D158" s="27" t="s">
        <v>46</v>
      </c>
      <c r="E158" s="213" t="s">
        <v>284</v>
      </c>
      <c r="F158" s="214" t="s">
        <v>168</v>
      </c>
      <c r="G158" s="28"/>
      <c r="H158" s="312">
        <v>943.92</v>
      </c>
      <c r="I158" s="225"/>
      <c r="J158" s="246"/>
    </row>
    <row r="159" spans="1:10" s="29" customFormat="1" x14ac:dyDescent="0.2">
      <c r="A159" s="448" t="s">
        <v>238</v>
      </c>
      <c r="B159" s="59">
        <v>701</v>
      </c>
      <c r="C159" s="28" t="s">
        <v>33</v>
      </c>
      <c r="D159" s="28" t="s">
        <v>46</v>
      </c>
      <c r="E159" s="215" t="s">
        <v>284</v>
      </c>
      <c r="F159" s="216" t="s">
        <v>168</v>
      </c>
      <c r="G159" s="28" t="s">
        <v>239</v>
      </c>
      <c r="H159" s="314">
        <v>943.92</v>
      </c>
      <c r="I159" s="225"/>
      <c r="J159" s="246"/>
    </row>
    <row r="160" spans="1:10" s="29" customFormat="1" ht="25.5" x14ac:dyDescent="0.2">
      <c r="A160" s="170" t="s">
        <v>90</v>
      </c>
      <c r="B160" s="59">
        <v>701</v>
      </c>
      <c r="C160" s="28" t="s">
        <v>33</v>
      </c>
      <c r="D160" s="28" t="s">
        <v>46</v>
      </c>
      <c r="E160" s="215" t="s">
        <v>284</v>
      </c>
      <c r="F160" s="216" t="s">
        <v>168</v>
      </c>
      <c r="G160" s="28" t="s">
        <v>91</v>
      </c>
      <c r="H160" s="314">
        <v>943.92</v>
      </c>
      <c r="I160" s="225"/>
      <c r="J160" s="246"/>
    </row>
    <row r="161" spans="1:10" s="29" customFormat="1" ht="13.5" x14ac:dyDescent="0.25">
      <c r="A161" s="340" t="s">
        <v>224</v>
      </c>
      <c r="B161" s="425">
        <v>701</v>
      </c>
      <c r="C161" s="27" t="s">
        <v>33</v>
      </c>
      <c r="D161" s="27" t="s">
        <v>46</v>
      </c>
      <c r="E161" s="213" t="s">
        <v>284</v>
      </c>
      <c r="F161" s="214" t="s">
        <v>172</v>
      </c>
      <c r="G161" s="27"/>
      <c r="H161" s="312">
        <v>396.98</v>
      </c>
      <c r="I161" s="126"/>
      <c r="J161" s="256"/>
    </row>
    <row r="162" spans="1:10" s="29" customFormat="1" x14ac:dyDescent="0.2">
      <c r="A162" s="448" t="s">
        <v>238</v>
      </c>
      <c r="B162" s="59">
        <v>701</v>
      </c>
      <c r="C162" s="28" t="s">
        <v>33</v>
      </c>
      <c r="D162" s="28" t="s">
        <v>46</v>
      </c>
      <c r="E162" s="215" t="s">
        <v>284</v>
      </c>
      <c r="F162" s="216" t="s">
        <v>172</v>
      </c>
      <c r="G162" s="28" t="s">
        <v>239</v>
      </c>
      <c r="H162" s="314">
        <v>396.98</v>
      </c>
      <c r="I162" s="126"/>
      <c r="J162" s="256"/>
    </row>
    <row r="163" spans="1:10" s="29" customFormat="1" ht="25.5" x14ac:dyDescent="0.2">
      <c r="A163" s="170" t="s">
        <v>90</v>
      </c>
      <c r="B163" s="59">
        <v>701</v>
      </c>
      <c r="C163" s="28" t="s">
        <v>33</v>
      </c>
      <c r="D163" s="28" t="s">
        <v>46</v>
      </c>
      <c r="E163" s="215" t="s">
        <v>284</v>
      </c>
      <c r="F163" s="216" t="s">
        <v>172</v>
      </c>
      <c r="G163" s="28" t="s">
        <v>91</v>
      </c>
      <c r="H163" s="314">
        <v>396.98</v>
      </c>
      <c r="I163" s="126"/>
      <c r="J163" s="256"/>
    </row>
    <row r="164" spans="1:10" s="29" customFormat="1" ht="40.5" x14ac:dyDescent="0.2">
      <c r="A164" s="186" t="s">
        <v>591</v>
      </c>
      <c r="B164" s="141">
        <v>701</v>
      </c>
      <c r="C164" s="27" t="s">
        <v>33</v>
      </c>
      <c r="D164" s="27" t="s">
        <v>46</v>
      </c>
      <c r="E164" s="213" t="s">
        <v>214</v>
      </c>
      <c r="F164" s="214" t="s">
        <v>72</v>
      </c>
      <c r="G164" s="47"/>
      <c r="H164" s="312">
        <v>250.55</v>
      </c>
      <c r="I164" s="126"/>
      <c r="J164" s="381"/>
    </row>
    <row r="165" spans="1:10" s="29" customFormat="1" ht="27" x14ac:dyDescent="0.25">
      <c r="A165" s="464" t="s">
        <v>216</v>
      </c>
      <c r="B165" s="283">
        <v>701</v>
      </c>
      <c r="C165" s="87" t="s">
        <v>33</v>
      </c>
      <c r="D165" s="87" t="s">
        <v>46</v>
      </c>
      <c r="E165" s="213" t="s">
        <v>295</v>
      </c>
      <c r="F165" s="214" t="s">
        <v>72</v>
      </c>
      <c r="G165" s="47"/>
      <c r="H165" s="312">
        <v>250.55</v>
      </c>
      <c r="I165" s="126"/>
      <c r="J165" s="381"/>
    </row>
    <row r="166" spans="1:10" s="29" customFormat="1" ht="13.5" x14ac:dyDescent="0.25">
      <c r="A166" s="446" t="s">
        <v>224</v>
      </c>
      <c r="B166" s="283">
        <v>701</v>
      </c>
      <c r="C166" s="87" t="s">
        <v>33</v>
      </c>
      <c r="D166" s="87" t="s">
        <v>46</v>
      </c>
      <c r="E166" s="213" t="s">
        <v>295</v>
      </c>
      <c r="F166" s="214" t="s">
        <v>172</v>
      </c>
      <c r="G166" s="47"/>
      <c r="H166" s="312">
        <v>250.55</v>
      </c>
      <c r="I166" s="126"/>
      <c r="J166" s="381"/>
    </row>
    <row r="167" spans="1:10" s="29" customFormat="1" x14ac:dyDescent="0.2">
      <c r="A167" s="458" t="s">
        <v>238</v>
      </c>
      <c r="B167" s="59">
        <v>701</v>
      </c>
      <c r="C167" s="28" t="s">
        <v>33</v>
      </c>
      <c r="D167" s="28" t="s">
        <v>46</v>
      </c>
      <c r="E167" s="215" t="s">
        <v>295</v>
      </c>
      <c r="F167" s="216" t="s">
        <v>172</v>
      </c>
      <c r="G167" s="48" t="s">
        <v>239</v>
      </c>
      <c r="H167" s="314">
        <v>250.55</v>
      </c>
      <c r="I167" s="126"/>
      <c r="J167" s="381"/>
    </row>
    <row r="168" spans="1:10" s="29" customFormat="1" ht="25.5" x14ac:dyDescent="0.2">
      <c r="A168" s="170" t="s">
        <v>90</v>
      </c>
      <c r="B168" s="59">
        <v>701</v>
      </c>
      <c r="C168" s="28" t="s">
        <v>33</v>
      </c>
      <c r="D168" s="28" t="s">
        <v>46</v>
      </c>
      <c r="E168" s="215" t="s">
        <v>295</v>
      </c>
      <c r="F168" s="216" t="s">
        <v>172</v>
      </c>
      <c r="G168" s="48" t="s">
        <v>91</v>
      </c>
      <c r="H168" s="314">
        <v>250.55</v>
      </c>
      <c r="I168" s="126"/>
      <c r="J168" s="381"/>
    </row>
    <row r="169" spans="1:10" s="29" customFormat="1" ht="27" x14ac:dyDescent="0.2">
      <c r="A169" s="169" t="s">
        <v>545</v>
      </c>
      <c r="B169" s="27" t="s">
        <v>82</v>
      </c>
      <c r="C169" s="27" t="s">
        <v>33</v>
      </c>
      <c r="D169" s="27" t="s">
        <v>46</v>
      </c>
      <c r="E169" s="210" t="s">
        <v>180</v>
      </c>
      <c r="F169" s="211" t="s">
        <v>72</v>
      </c>
      <c r="G169" s="432"/>
      <c r="H169" s="312">
        <v>39910.339999999997</v>
      </c>
      <c r="I169" s="126"/>
      <c r="J169" s="381"/>
    </row>
    <row r="170" spans="1:10" s="29" customFormat="1" x14ac:dyDescent="0.2">
      <c r="A170" s="299" t="s">
        <v>235</v>
      </c>
      <c r="B170" s="283">
        <v>701</v>
      </c>
      <c r="C170" s="87" t="s">
        <v>33</v>
      </c>
      <c r="D170" s="87" t="s">
        <v>46</v>
      </c>
      <c r="E170" s="331" t="s">
        <v>455</v>
      </c>
      <c r="F170" s="86" t="s">
        <v>72</v>
      </c>
      <c r="G170" s="87"/>
      <c r="H170" s="313">
        <v>39910.339999999997</v>
      </c>
      <c r="I170" s="126"/>
      <c r="J170" s="381"/>
    </row>
    <row r="171" spans="1:10" s="29" customFormat="1" ht="13.5" x14ac:dyDescent="0.2">
      <c r="A171" s="224" t="s">
        <v>224</v>
      </c>
      <c r="B171" s="141">
        <v>701</v>
      </c>
      <c r="C171" s="27" t="s">
        <v>33</v>
      </c>
      <c r="D171" s="27" t="s">
        <v>46</v>
      </c>
      <c r="E171" s="219" t="s">
        <v>455</v>
      </c>
      <c r="F171" s="214" t="s">
        <v>172</v>
      </c>
      <c r="G171" s="27"/>
      <c r="H171" s="312">
        <v>36409.649999999994</v>
      </c>
      <c r="I171" s="126"/>
      <c r="J171" s="381"/>
    </row>
    <row r="172" spans="1:10" s="29" customFormat="1" ht="38.25" x14ac:dyDescent="0.2">
      <c r="A172" s="411" t="s">
        <v>240</v>
      </c>
      <c r="B172" s="59">
        <v>701</v>
      </c>
      <c r="C172" s="28" t="s">
        <v>33</v>
      </c>
      <c r="D172" s="28" t="s">
        <v>46</v>
      </c>
      <c r="E172" s="330" t="s">
        <v>455</v>
      </c>
      <c r="F172" s="216" t="s">
        <v>172</v>
      </c>
      <c r="G172" s="28" t="s">
        <v>241</v>
      </c>
      <c r="H172" s="314">
        <v>34405.199999999997</v>
      </c>
      <c r="I172" s="126"/>
      <c r="J172" s="381"/>
    </row>
    <row r="173" spans="1:10" s="29" customFormat="1" x14ac:dyDescent="0.2">
      <c r="A173" s="179" t="s">
        <v>112</v>
      </c>
      <c r="B173" s="59">
        <v>701</v>
      </c>
      <c r="C173" s="28" t="s">
        <v>33</v>
      </c>
      <c r="D173" s="28" t="s">
        <v>46</v>
      </c>
      <c r="E173" s="330" t="s">
        <v>455</v>
      </c>
      <c r="F173" s="216" t="s">
        <v>172</v>
      </c>
      <c r="G173" s="28" t="s">
        <v>113</v>
      </c>
      <c r="H173" s="317">
        <v>34405.199999999997</v>
      </c>
      <c r="I173" s="126"/>
      <c r="J173" s="381"/>
    </row>
    <row r="174" spans="1:10" s="29" customFormat="1" x14ac:dyDescent="0.2">
      <c r="A174" s="448" t="s">
        <v>238</v>
      </c>
      <c r="B174" s="59">
        <v>701</v>
      </c>
      <c r="C174" s="28" t="s">
        <v>33</v>
      </c>
      <c r="D174" s="28" t="s">
        <v>46</v>
      </c>
      <c r="E174" s="330" t="s">
        <v>455</v>
      </c>
      <c r="F174" s="216" t="s">
        <v>172</v>
      </c>
      <c r="G174" s="28" t="s">
        <v>239</v>
      </c>
      <c r="H174" s="317">
        <v>2001.85</v>
      </c>
      <c r="I174" s="126"/>
      <c r="J174" s="381"/>
    </row>
    <row r="175" spans="1:10" s="29" customFormat="1" ht="25.5" x14ac:dyDescent="0.2">
      <c r="A175" s="170" t="s">
        <v>90</v>
      </c>
      <c r="B175" s="59">
        <v>701</v>
      </c>
      <c r="C175" s="28" t="s">
        <v>33</v>
      </c>
      <c r="D175" s="28" t="s">
        <v>46</v>
      </c>
      <c r="E175" s="330" t="s">
        <v>455</v>
      </c>
      <c r="F175" s="216" t="s">
        <v>172</v>
      </c>
      <c r="G175" s="28" t="s">
        <v>91</v>
      </c>
      <c r="H175" s="317">
        <v>2001.85</v>
      </c>
      <c r="I175" s="126"/>
      <c r="J175" s="381"/>
    </row>
    <row r="176" spans="1:10" s="29" customFormat="1" x14ac:dyDescent="0.2">
      <c r="A176" s="413" t="s">
        <v>242</v>
      </c>
      <c r="B176" s="59">
        <v>701</v>
      </c>
      <c r="C176" s="28" t="s">
        <v>33</v>
      </c>
      <c r="D176" s="28" t="s">
        <v>46</v>
      </c>
      <c r="E176" s="330" t="s">
        <v>455</v>
      </c>
      <c r="F176" s="216" t="s">
        <v>172</v>
      </c>
      <c r="G176" s="28" t="s">
        <v>243</v>
      </c>
      <c r="H176" s="317">
        <v>2.6</v>
      </c>
      <c r="I176" s="126"/>
      <c r="J176" s="381"/>
    </row>
    <row r="177" spans="1:10" s="29" customFormat="1" x14ac:dyDescent="0.2">
      <c r="A177" s="170" t="s">
        <v>62</v>
      </c>
      <c r="B177" s="59">
        <v>701</v>
      </c>
      <c r="C177" s="28" t="s">
        <v>33</v>
      </c>
      <c r="D177" s="28" t="s">
        <v>46</v>
      </c>
      <c r="E177" s="330" t="s">
        <v>455</v>
      </c>
      <c r="F177" s="216" t="s">
        <v>172</v>
      </c>
      <c r="G177" s="48" t="s">
        <v>63</v>
      </c>
      <c r="H177" s="317">
        <v>2.6</v>
      </c>
      <c r="I177" s="126"/>
      <c r="J177" s="381"/>
    </row>
    <row r="178" spans="1:10" s="29" customFormat="1" ht="13.5" x14ac:dyDescent="0.2">
      <c r="A178" s="169" t="s">
        <v>405</v>
      </c>
      <c r="B178" s="141">
        <v>701</v>
      </c>
      <c r="C178" s="27" t="s">
        <v>33</v>
      </c>
      <c r="D178" s="27" t="s">
        <v>46</v>
      </c>
      <c r="E178" s="210" t="s">
        <v>455</v>
      </c>
      <c r="F178" s="214" t="s">
        <v>404</v>
      </c>
      <c r="G178" s="214"/>
      <c r="H178" s="315">
        <v>285.5</v>
      </c>
      <c r="I178" s="126"/>
      <c r="J178" s="381"/>
    </row>
    <row r="179" spans="1:10" s="29" customFormat="1" ht="38.25" x14ac:dyDescent="0.2">
      <c r="A179" s="411" t="s">
        <v>240</v>
      </c>
      <c r="B179" s="59">
        <v>701</v>
      </c>
      <c r="C179" s="28" t="s">
        <v>33</v>
      </c>
      <c r="D179" s="28" t="s">
        <v>46</v>
      </c>
      <c r="E179" s="218" t="s">
        <v>455</v>
      </c>
      <c r="F179" s="216" t="s">
        <v>404</v>
      </c>
      <c r="G179" s="216" t="s">
        <v>241</v>
      </c>
      <c r="H179" s="317">
        <v>285.5</v>
      </c>
      <c r="I179" s="126"/>
      <c r="J179" s="381"/>
    </row>
    <row r="180" spans="1:10" s="29" customFormat="1" x14ac:dyDescent="0.2">
      <c r="A180" s="179" t="s">
        <v>112</v>
      </c>
      <c r="B180" s="59">
        <v>701</v>
      </c>
      <c r="C180" s="28" t="s">
        <v>33</v>
      </c>
      <c r="D180" s="28" t="s">
        <v>46</v>
      </c>
      <c r="E180" s="218" t="s">
        <v>455</v>
      </c>
      <c r="F180" s="459" t="s">
        <v>404</v>
      </c>
      <c r="G180" s="216" t="s">
        <v>113</v>
      </c>
      <c r="H180" s="317">
        <v>285.5</v>
      </c>
      <c r="I180" s="126"/>
      <c r="J180" s="381"/>
    </row>
    <row r="181" spans="1:10" s="29" customFormat="1" ht="13.5" x14ac:dyDescent="0.2">
      <c r="A181" s="155" t="s">
        <v>231</v>
      </c>
      <c r="B181" s="141">
        <v>701</v>
      </c>
      <c r="C181" s="27" t="s">
        <v>33</v>
      </c>
      <c r="D181" s="27" t="s">
        <v>46</v>
      </c>
      <c r="E181" s="219" t="s">
        <v>455</v>
      </c>
      <c r="F181" s="214" t="s">
        <v>168</v>
      </c>
      <c r="G181" s="28"/>
      <c r="H181" s="315">
        <v>3215.19</v>
      </c>
      <c r="I181" s="126"/>
      <c r="J181" s="381"/>
    </row>
    <row r="182" spans="1:10" s="29" customFormat="1" x14ac:dyDescent="0.2">
      <c r="A182" s="448" t="s">
        <v>238</v>
      </c>
      <c r="B182" s="59">
        <v>701</v>
      </c>
      <c r="C182" s="28" t="s">
        <v>33</v>
      </c>
      <c r="D182" s="28" t="s">
        <v>46</v>
      </c>
      <c r="E182" s="330" t="s">
        <v>455</v>
      </c>
      <c r="F182" s="216" t="s">
        <v>168</v>
      </c>
      <c r="G182" s="28" t="s">
        <v>239</v>
      </c>
      <c r="H182" s="317">
        <v>3215.19</v>
      </c>
      <c r="I182" s="126"/>
      <c r="J182" s="381"/>
    </row>
    <row r="183" spans="1:10" s="29" customFormat="1" ht="25.5" x14ac:dyDescent="0.2">
      <c r="A183" s="170" t="s">
        <v>90</v>
      </c>
      <c r="B183" s="59">
        <v>701</v>
      </c>
      <c r="C183" s="28" t="s">
        <v>33</v>
      </c>
      <c r="D183" s="28" t="s">
        <v>46</v>
      </c>
      <c r="E183" s="330" t="s">
        <v>455</v>
      </c>
      <c r="F183" s="216" t="s">
        <v>168</v>
      </c>
      <c r="G183" s="28" t="s">
        <v>91</v>
      </c>
      <c r="H183" s="317">
        <v>3215.19</v>
      </c>
      <c r="I183" s="126"/>
      <c r="J183" s="381"/>
    </row>
    <row r="184" spans="1:10" s="26" customFormat="1" x14ac:dyDescent="0.2">
      <c r="A184" s="299" t="s">
        <v>225</v>
      </c>
      <c r="B184" s="87" t="s">
        <v>82</v>
      </c>
      <c r="C184" s="87" t="s">
        <v>33</v>
      </c>
      <c r="D184" s="208" t="s">
        <v>46</v>
      </c>
      <c r="E184" s="208" t="s">
        <v>221</v>
      </c>
      <c r="F184" s="209" t="s">
        <v>72</v>
      </c>
      <c r="G184" s="28"/>
      <c r="H184" s="313">
        <v>557.83999999999992</v>
      </c>
      <c r="I184" s="125"/>
      <c r="J184" s="262"/>
    </row>
    <row r="185" spans="1:10" s="201" customFormat="1" ht="13.5" x14ac:dyDescent="0.2">
      <c r="A185" s="169" t="s">
        <v>531</v>
      </c>
      <c r="B185" s="27" t="s">
        <v>82</v>
      </c>
      <c r="C185" s="27" t="s">
        <v>33</v>
      </c>
      <c r="D185" s="210" t="s">
        <v>46</v>
      </c>
      <c r="E185" s="210" t="s">
        <v>221</v>
      </c>
      <c r="F185" s="211" t="s">
        <v>530</v>
      </c>
      <c r="G185" s="432"/>
      <c r="H185" s="312">
        <v>0</v>
      </c>
      <c r="I185" s="200"/>
      <c r="J185" s="263"/>
    </row>
    <row r="186" spans="1:10" s="26" customFormat="1" x14ac:dyDescent="0.2">
      <c r="A186" s="448" t="s">
        <v>238</v>
      </c>
      <c r="B186" s="59">
        <v>701</v>
      </c>
      <c r="C186" s="28" t="s">
        <v>33</v>
      </c>
      <c r="D186" s="28" t="s">
        <v>46</v>
      </c>
      <c r="E186" s="215" t="s">
        <v>221</v>
      </c>
      <c r="F186" s="216" t="s">
        <v>530</v>
      </c>
      <c r="G186" s="28" t="s">
        <v>239</v>
      </c>
      <c r="H186" s="314">
        <v>0</v>
      </c>
      <c r="I186" s="125"/>
      <c r="J186" s="262"/>
    </row>
    <row r="187" spans="1:10" s="26" customFormat="1" ht="25.5" x14ac:dyDescent="0.2">
      <c r="A187" s="170" t="s">
        <v>90</v>
      </c>
      <c r="B187" s="59">
        <v>701</v>
      </c>
      <c r="C187" s="28" t="s">
        <v>33</v>
      </c>
      <c r="D187" s="28" t="s">
        <v>46</v>
      </c>
      <c r="E187" s="215" t="s">
        <v>221</v>
      </c>
      <c r="F187" s="216" t="s">
        <v>530</v>
      </c>
      <c r="G187" s="28" t="s">
        <v>91</v>
      </c>
      <c r="H187" s="314">
        <v>0</v>
      </c>
      <c r="I187" s="125"/>
      <c r="J187" s="262"/>
    </row>
    <row r="188" spans="1:10" s="26" customFormat="1" ht="13.5" x14ac:dyDescent="0.2">
      <c r="A188" s="169" t="s">
        <v>170</v>
      </c>
      <c r="B188" s="141">
        <v>701</v>
      </c>
      <c r="C188" s="27" t="s">
        <v>33</v>
      </c>
      <c r="D188" s="27" t="s">
        <v>46</v>
      </c>
      <c r="E188" s="210" t="s">
        <v>227</v>
      </c>
      <c r="F188" s="211" t="s">
        <v>72</v>
      </c>
      <c r="G188" s="87"/>
      <c r="H188" s="313">
        <v>160.94</v>
      </c>
      <c r="I188" s="125"/>
      <c r="J188" s="262"/>
    </row>
    <row r="189" spans="1:10" s="18" customFormat="1" ht="13.5" x14ac:dyDescent="0.2">
      <c r="A189" s="169" t="s">
        <v>228</v>
      </c>
      <c r="B189" s="141">
        <v>701</v>
      </c>
      <c r="C189" s="27" t="s">
        <v>33</v>
      </c>
      <c r="D189" s="27" t="s">
        <v>46</v>
      </c>
      <c r="E189" s="210" t="s">
        <v>227</v>
      </c>
      <c r="F189" s="211" t="s">
        <v>214</v>
      </c>
      <c r="G189" s="27"/>
      <c r="H189" s="312">
        <v>160.94</v>
      </c>
      <c r="I189" s="121"/>
      <c r="J189" s="240"/>
    </row>
    <row r="190" spans="1:10" s="18" customFormat="1" x14ac:dyDescent="0.2">
      <c r="A190" s="448" t="s">
        <v>238</v>
      </c>
      <c r="B190" s="59">
        <v>701</v>
      </c>
      <c r="C190" s="28" t="s">
        <v>33</v>
      </c>
      <c r="D190" s="28" t="s">
        <v>46</v>
      </c>
      <c r="E190" s="215" t="s">
        <v>227</v>
      </c>
      <c r="F190" s="216" t="s">
        <v>214</v>
      </c>
      <c r="G190" s="28" t="s">
        <v>239</v>
      </c>
      <c r="H190" s="314">
        <v>160.94</v>
      </c>
      <c r="I190" s="121"/>
      <c r="J190" s="240"/>
    </row>
    <row r="191" spans="1:10" s="18" customFormat="1" ht="25.5" x14ac:dyDescent="0.2">
      <c r="A191" s="170" t="s">
        <v>90</v>
      </c>
      <c r="B191" s="59">
        <v>701</v>
      </c>
      <c r="C191" s="28" t="s">
        <v>33</v>
      </c>
      <c r="D191" s="28" t="s">
        <v>46</v>
      </c>
      <c r="E191" s="215" t="s">
        <v>227</v>
      </c>
      <c r="F191" s="216" t="s">
        <v>214</v>
      </c>
      <c r="G191" s="28" t="s">
        <v>91</v>
      </c>
      <c r="H191" s="314">
        <v>160.94</v>
      </c>
      <c r="I191" s="121"/>
      <c r="J191" s="240"/>
    </row>
    <row r="192" spans="1:10" s="29" customFormat="1" ht="27" x14ac:dyDescent="0.2">
      <c r="A192" s="169" t="s">
        <v>169</v>
      </c>
      <c r="B192" s="425">
        <v>701</v>
      </c>
      <c r="C192" s="27" t="s">
        <v>33</v>
      </c>
      <c r="D192" s="27" t="s">
        <v>46</v>
      </c>
      <c r="E192" s="213" t="s">
        <v>230</v>
      </c>
      <c r="F192" s="214" t="s">
        <v>72</v>
      </c>
      <c r="G192" s="28"/>
      <c r="H192" s="312">
        <v>396.9</v>
      </c>
      <c r="I192" s="225"/>
      <c r="J192" s="246"/>
    </row>
    <row r="193" spans="1:10" s="29" customFormat="1" ht="13.5" x14ac:dyDescent="0.2">
      <c r="A193" s="169" t="s">
        <v>228</v>
      </c>
      <c r="B193" s="425">
        <v>701</v>
      </c>
      <c r="C193" s="27" t="s">
        <v>33</v>
      </c>
      <c r="D193" s="27" t="s">
        <v>46</v>
      </c>
      <c r="E193" s="213" t="s">
        <v>230</v>
      </c>
      <c r="F193" s="211" t="s">
        <v>214</v>
      </c>
      <c r="G193" s="28"/>
      <c r="H193" s="312">
        <v>396.9</v>
      </c>
      <c r="I193" s="225"/>
      <c r="J193" s="246"/>
    </row>
    <row r="194" spans="1:10" s="29" customFormat="1" x14ac:dyDescent="0.2">
      <c r="A194" s="416" t="s">
        <v>238</v>
      </c>
      <c r="B194" s="354">
        <v>701</v>
      </c>
      <c r="C194" s="28" t="s">
        <v>33</v>
      </c>
      <c r="D194" s="28" t="s">
        <v>46</v>
      </c>
      <c r="E194" s="215" t="s">
        <v>230</v>
      </c>
      <c r="F194" s="216" t="s">
        <v>214</v>
      </c>
      <c r="G194" s="28" t="s">
        <v>239</v>
      </c>
      <c r="H194" s="314">
        <v>380.65</v>
      </c>
      <c r="I194" s="225"/>
      <c r="J194" s="246"/>
    </row>
    <row r="195" spans="1:10" s="29" customFormat="1" ht="25.5" x14ac:dyDescent="0.2">
      <c r="A195" s="170" t="s">
        <v>90</v>
      </c>
      <c r="B195" s="354">
        <v>701</v>
      </c>
      <c r="C195" s="28" t="s">
        <v>33</v>
      </c>
      <c r="D195" s="28" t="s">
        <v>46</v>
      </c>
      <c r="E195" s="215" t="s">
        <v>230</v>
      </c>
      <c r="F195" s="216" t="s">
        <v>214</v>
      </c>
      <c r="G195" s="28" t="s">
        <v>91</v>
      </c>
      <c r="H195" s="314">
        <v>380.65</v>
      </c>
      <c r="I195" s="225"/>
      <c r="J195" s="246"/>
    </row>
    <row r="196" spans="1:10" s="29" customFormat="1" x14ac:dyDescent="0.2">
      <c r="A196" s="413" t="s">
        <v>242</v>
      </c>
      <c r="B196" s="354">
        <v>701</v>
      </c>
      <c r="C196" s="28" t="s">
        <v>33</v>
      </c>
      <c r="D196" s="28" t="s">
        <v>46</v>
      </c>
      <c r="E196" s="215" t="s">
        <v>230</v>
      </c>
      <c r="F196" s="216" t="s">
        <v>214</v>
      </c>
      <c r="G196" s="28" t="s">
        <v>243</v>
      </c>
      <c r="H196" s="314">
        <v>16.25</v>
      </c>
      <c r="I196" s="225"/>
      <c r="J196" s="246"/>
    </row>
    <row r="197" spans="1:10" s="29" customFormat="1" x14ac:dyDescent="0.2">
      <c r="A197" s="170" t="s">
        <v>62</v>
      </c>
      <c r="B197" s="354">
        <v>701</v>
      </c>
      <c r="C197" s="28" t="s">
        <v>33</v>
      </c>
      <c r="D197" s="28" t="s">
        <v>46</v>
      </c>
      <c r="E197" s="215" t="s">
        <v>230</v>
      </c>
      <c r="F197" s="216" t="s">
        <v>214</v>
      </c>
      <c r="G197" s="28" t="s">
        <v>63</v>
      </c>
      <c r="H197" s="314">
        <v>16.25</v>
      </c>
      <c r="I197" s="225"/>
      <c r="J197" s="246"/>
    </row>
    <row r="198" spans="1:10" s="18" customFormat="1" ht="14.25" x14ac:dyDescent="0.2">
      <c r="A198" s="157" t="s">
        <v>164</v>
      </c>
      <c r="B198" s="157">
        <v>701</v>
      </c>
      <c r="C198" s="97" t="s">
        <v>36</v>
      </c>
      <c r="D198" s="98"/>
      <c r="E198" s="587"/>
      <c r="F198" s="588"/>
      <c r="G198" s="98"/>
      <c r="H198" s="310">
        <v>534.79999999999995</v>
      </c>
      <c r="I198" s="115"/>
      <c r="J198" s="239"/>
    </row>
    <row r="199" spans="1:10" s="18" customFormat="1" ht="14.25" x14ac:dyDescent="0.2">
      <c r="A199" s="171" t="s">
        <v>94</v>
      </c>
      <c r="B199" s="158">
        <v>701</v>
      </c>
      <c r="C199" s="99" t="s">
        <v>36</v>
      </c>
      <c r="D199" s="99" t="s">
        <v>34</v>
      </c>
      <c r="E199" s="575"/>
      <c r="F199" s="576"/>
      <c r="G199" s="433"/>
      <c r="H199" s="414">
        <v>534.79999999999995</v>
      </c>
      <c r="I199" s="115"/>
      <c r="J199" s="239"/>
    </row>
    <row r="200" spans="1:10" s="29" customFormat="1" ht="13.5" x14ac:dyDescent="0.25">
      <c r="A200" s="439" t="s">
        <v>232</v>
      </c>
      <c r="B200" s="494">
        <v>701</v>
      </c>
      <c r="C200" s="19" t="s">
        <v>36</v>
      </c>
      <c r="D200" s="19" t="s">
        <v>34</v>
      </c>
      <c r="E200" s="210" t="s">
        <v>158</v>
      </c>
      <c r="F200" s="209" t="s">
        <v>72</v>
      </c>
      <c r="G200" s="28"/>
      <c r="H200" s="313">
        <v>534.79999999999995</v>
      </c>
      <c r="I200" s="225"/>
      <c r="J200" s="246"/>
    </row>
    <row r="201" spans="1:10" s="18" customFormat="1" ht="27" x14ac:dyDescent="0.2">
      <c r="A201" s="169" t="s">
        <v>86</v>
      </c>
      <c r="B201" s="494">
        <v>701</v>
      </c>
      <c r="C201" s="19" t="s">
        <v>36</v>
      </c>
      <c r="D201" s="19" t="s">
        <v>34</v>
      </c>
      <c r="E201" s="210" t="s">
        <v>158</v>
      </c>
      <c r="F201" s="211" t="s">
        <v>87</v>
      </c>
      <c r="G201" s="19"/>
      <c r="H201" s="312">
        <v>534.79999999999995</v>
      </c>
      <c r="I201" s="115"/>
      <c r="J201" s="239"/>
    </row>
    <row r="202" spans="1:10" s="18" customFormat="1" ht="38.25" x14ac:dyDescent="0.2">
      <c r="A202" s="411" t="s">
        <v>240</v>
      </c>
      <c r="B202" s="495">
        <v>701</v>
      </c>
      <c r="C202" s="20" t="s">
        <v>36</v>
      </c>
      <c r="D202" s="20" t="s">
        <v>34</v>
      </c>
      <c r="E202" s="215" t="s">
        <v>158</v>
      </c>
      <c r="F202" s="216" t="s">
        <v>87</v>
      </c>
      <c r="G202" s="20" t="s">
        <v>241</v>
      </c>
      <c r="H202" s="314">
        <v>534.79999999999995</v>
      </c>
      <c r="I202" s="115"/>
      <c r="J202" s="239"/>
    </row>
    <row r="203" spans="1:10" s="18" customFormat="1" x14ac:dyDescent="0.2">
      <c r="A203" s="168" t="s">
        <v>88</v>
      </c>
      <c r="B203" s="495">
        <v>701</v>
      </c>
      <c r="C203" s="20" t="s">
        <v>36</v>
      </c>
      <c r="D203" s="20" t="s">
        <v>34</v>
      </c>
      <c r="E203" s="215" t="s">
        <v>158</v>
      </c>
      <c r="F203" s="216" t="s">
        <v>87</v>
      </c>
      <c r="G203" s="20" t="s">
        <v>89</v>
      </c>
      <c r="H203" s="415">
        <v>534.79999999999995</v>
      </c>
      <c r="I203" s="115"/>
      <c r="J203" s="239"/>
    </row>
    <row r="204" spans="1:10" s="18" customFormat="1" ht="28.5" x14ac:dyDescent="0.2">
      <c r="A204" s="157" t="s">
        <v>12</v>
      </c>
      <c r="B204" s="31">
        <v>701</v>
      </c>
      <c r="C204" s="31" t="s">
        <v>34</v>
      </c>
      <c r="D204" s="31"/>
      <c r="E204" s="587"/>
      <c r="F204" s="588"/>
      <c r="G204" s="31"/>
      <c r="H204" s="310">
        <v>5317.55</v>
      </c>
      <c r="I204" s="118" t="e">
        <v>#REF!</v>
      </c>
      <c r="J204" s="248" t="e">
        <v>#REF!</v>
      </c>
    </row>
    <row r="205" spans="1:10" s="18" customFormat="1" ht="28.5" x14ac:dyDescent="0.2">
      <c r="A205" s="172" t="s">
        <v>78</v>
      </c>
      <c r="B205" s="22">
        <v>701</v>
      </c>
      <c r="C205" s="22" t="s">
        <v>34</v>
      </c>
      <c r="D205" s="22" t="s">
        <v>39</v>
      </c>
      <c r="E205" s="575"/>
      <c r="F205" s="576"/>
      <c r="G205" s="22"/>
      <c r="H205" s="311">
        <v>4834.26</v>
      </c>
      <c r="I205" s="119" t="e">
        <v>#REF!</v>
      </c>
      <c r="J205" s="249" t="e">
        <v>#REF!</v>
      </c>
    </row>
    <row r="206" spans="1:10" s="18" customFormat="1" ht="54" x14ac:dyDescent="0.2">
      <c r="A206" s="155" t="s">
        <v>461</v>
      </c>
      <c r="B206" s="111">
        <v>701</v>
      </c>
      <c r="C206" s="47" t="s">
        <v>34</v>
      </c>
      <c r="D206" s="47" t="s">
        <v>39</v>
      </c>
      <c r="E206" s="210" t="s">
        <v>157</v>
      </c>
      <c r="F206" s="211" t="s">
        <v>72</v>
      </c>
      <c r="G206" s="28"/>
      <c r="H206" s="312">
        <v>4579.26</v>
      </c>
      <c r="I206" s="293"/>
      <c r="J206" s="294"/>
    </row>
    <row r="207" spans="1:10" s="18" customFormat="1" ht="27" x14ac:dyDescent="0.2">
      <c r="A207" s="155" t="s">
        <v>391</v>
      </c>
      <c r="B207" s="111">
        <v>701</v>
      </c>
      <c r="C207" s="47" t="s">
        <v>34</v>
      </c>
      <c r="D207" s="47" t="s">
        <v>39</v>
      </c>
      <c r="E207" s="210" t="s">
        <v>286</v>
      </c>
      <c r="F207" s="211" t="s">
        <v>72</v>
      </c>
      <c r="G207" s="47"/>
      <c r="H207" s="312">
        <v>218.74</v>
      </c>
      <c r="I207" s="293"/>
      <c r="J207" s="294"/>
    </row>
    <row r="208" spans="1:10" s="35" customFormat="1" ht="15" x14ac:dyDescent="0.25">
      <c r="A208" s="340" t="s">
        <v>224</v>
      </c>
      <c r="B208" s="111">
        <v>701</v>
      </c>
      <c r="C208" s="47" t="s">
        <v>34</v>
      </c>
      <c r="D208" s="47" t="s">
        <v>39</v>
      </c>
      <c r="E208" s="210" t="s">
        <v>286</v>
      </c>
      <c r="F208" s="211" t="s">
        <v>172</v>
      </c>
      <c r="G208" s="47"/>
      <c r="H208" s="316">
        <v>218.74</v>
      </c>
    </row>
    <row r="209" spans="1:10" s="35" customFormat="1" ht="15" x14ac:dyDescent="0.25">
      <c r="A209" s="448" t="s">
        <v>238</v>
      </c>
      <c r="B209" s="58">
        <v>701</v>
      </c>
      <c r="C209" s="48" t="s">
        <v>34</v>
      </c>
      <c r="D209" s="48" t="s">
        <v>39</v>
      </c>
      <c r="E209" s="215" t="s">
        <v>286</v>
      </c>
      <c r="F209" s="216" t="s">
        <v>172</v>
      </c>
      <c r="G209" s="48" t="s">
        <v>239</v>
      </c>
      <c r="H209" s="317">
        <v>163.35</v>
      </c>
    </row>
    <row r="210" spans="1:10" s="35" customFormat="1" ht="25.5" x14ac:dyDescent="0.25">
      <c r="A210" s="170" t="s">
        <v>90</v>
      </c>
      <c r="B210" s="57">
        <v>701</v>
      </c>
      <c r="C210" s="48" t="s">
        <v>34</v>
      </c>
      <c r="D210" s="48" t="s">
        <v>39</v>
      </c>
      <c r="E210" s="215" t="s">
        <v>286</v>
      </c>
      <c r="F210" s="216" t="s">
        <v>172</v>
      </c>
      <c r="G210" s="48" t="s">
        <v>91</v>
      </c>
      <c r="H210" s="317">
        <v>163.35</v>
      </c>
    </row>
    <row r="211" spans="1:10" s="35" customFormat="1" ht="15" x14ac:dyDescent="0.25">
      <c r="A211" s="413" t="s">
        <v>242</v>
      </c>
      <c r="B211" s="58">
        <v>701</v>
      </c>
      <c r="C211" s="48" t="s">
        <v>34</v>
      </c>
      <c r="D211" s="48" t="s">
        <v>39</v>
      </c>
      <c r="E211" s="215" t="s">
        <v>286</v>
      </c>
      <c r="F211" s="216" t="s">
        <v>172</v>
      </c>
      <c r="G211" s="48" t="s">
        <v>243</v>
      </c>
      <c r="H211" s="317">
        <v>55.39</v>
      </c>
    </row>
    <row r="212" spans="1:10" s="35" customFormat="1" ht="25.5" x14ac:dyDescent="0.25">
      <c r="A212" s="170" t="s">
        <v>140</v>
      </c>
      <c r="B212" s="57">
        <v>701</v>
      </c>
      <c r="C212" s="48" t="s">
        <v>34</v>
      </c>
      <c r="D212" s="48" t="s">
        <v>39</v>
      </c>
      <c r="E212" s="215" t="s">
        <v>286</v>
      </c>
      <c r="F212" s="216" t="s">
        <v>172</v>
      </c>
      <c r="G212" s="48" t="s">
        <v>67</v>
      </c>
      <c r="H212" s="317">
        <v>55.39</v>
      </c>
    </row>
    <row r="213" spans="1:10" s="35" customFormat="1" ht="25.5" x14ac:dyDescent="0.25">
      <c r="A213" s="170" t="s">
        <v>619</v>
      </c>
      <c r="B213" s="515" t="s">
        <v>82</v>
      </c>
      <c r="C213" s="516" t="s">
        <v>34</v>
      </c>
      <c r="D213" s="516" t="s">
        <v>39</v>
      </c>
      <c r="E213" s="215" t="s">
        <v>286</v>
      </c>
      <c r="F213" s="216" t="s">
        <v>647</v>
      </c>
      <c r="G213" s="48"/>
      <c r="H213" s="317">
        <v>0</v>
      </c>
    </row>
    <row r="214" spans="1:10" s="35" customFormat="1" ht="15" x14ac:dyDescent="0.25">
      <c r="A214" s="170" t="s">
        <v>238</v>
      </c>
      <c r="B214" s="515" t="s">
        <v>82</v>
      </c>
      <c r="C214" s="516" t="s">
        <v>34</v>
      </c>
      <c r="D214" s="516" t="s">
        <v>39</v>
      </c>
      <c r="E214" s="215" t="s">
        <v>286</v>
      </c>
      <c r="F214" s="216" t="s">
        <v>647</v>
      </c>
      <c r="G214" s="48" t="s">
        <v>239</v>
      </c>
      <c r="H214" s="317">
        <v>0</v>
      </c>
    </row>
    <row r="215" spans="1:10" s="35" customFormat="1" ht="25.5" x14ac:dyDescent="0.25">
      <c r="A215" s="170" t="s">
        <v>90</v>
      </c>
      <c r="B215" s="515" t="s">
        <v>82</v>
      </c>
      <c r="C215" s="516" t="s">
        <v>34</v>
      </c>
      <c r="D215" s="516" t="s">
        <v>39</v>
      </c>
      <c r="E215" s="215" t="s">
        <v>286</v>
      </c>
      <c r="F215" s="216" t="s">
        <v>647</v>
      </c>
      <c r="G215" s="48" t="s">
        <v>91</v>
      </c>
      <c r="H215" s="317">
        <v>0</v>
      </c>
    </row>
    <row r="216" spans="1:10" s="278" customFormat="1" ht="15" x14ac:dyDescent="0.25">
      <c r="A216" s="169" t="s">
        <v>546</v>
      </c>
      <c r="B216" s="111">
        <v>701</v>
      </c>
      <c r="C216" s="47" t="s">
        <v>34</v>
      </c>
      <c r="D216" s="47" t="s">
        <v>39</v>
      </c>
      <c r="E216" s="210" t="s">
        <v>417</v>
      </c>
      <c r="F216" s="211" t="s">
        <v>72</v>
      </c>
      <c r="G216" s="47"/>
      <c r="H216" s="315">
        <v>0</v>
      </c>
    </row>
    <row r="217" spans="1:10" s="35" customFormat="1" ht="15" x14ac:dyDescent="0.25">
      <c r="A217" s="340" t="s">
        <v>224</v>
      </c>
      <c r="B217" s="111">
        <v>701</v>
      </c>
      <c r="C217" s="47" t="s">
        <v>34</v>
      </c>
      <c r="D217" s="47" t="s">
        <v>39</v>
      </c>
      <c r="E217" s="210" t="s">
        <v>417</v>
      </c>
      <c r="F217" s="211" t="s">
        <v>172</v>
      </c>
      <c r="G217" s="47"/>
      <c r="H217" s="316">
        <v>0</v>
      </c>
    </row>
    <row r="218" spans="1:10" s="35" customFormat="1" ht="15" x14ac:dyDescent="0.25">
      <c r="A218" s="416" t="s">
        <v>238</v>
      </c>
      <c r="B218" s="57">
        <v>701</v>
      </c>
      <c r="C218" s="48" t="s">
        <v>34</v>
      </c>
      <c r="D218" s="48" t="s">
        <v>39</v>
      </c>
      <c r="E218" s="215" t="s">
        <v>417</v>
      </c>
      <c r="F218" s="216" t="s">
        <v>172</v>
      </c>
      <c r="G218" s="48" t="s">
        <v>239</v>
      </c>
      <c r="H218" s="317">
        <v>0</v>
      </c>
    </row>
    <row r="219" spans="1:10" s="35" customFormat="1" ht="25.5" x14ac:dyDescent="0.25">
      <c r="A219" s="170" t="s">
        <v>90</v>
      </c>
      <c r="B219" s="58">
        <v>701</v>
      </c>
      <c r="C219" s="48" t="s">
        <v>34</v>
      </c>
      <c r="D219" s="48" t="s">
        <v>39</v>
      </c>
      <c r="E219" s="215" t="s">
        <v>417</v>
      </c>
      <c r="F219" s="216" t="s">
        <v>172</v>
      </c>
      <c r="G219" s="48" t="s">
        <v>91</v>
      </c>
      <c r="H219" s="317"/>
    </row>
    <row r="220" spans="1:10" s="18" customFormat="1" ht="13.5" x14ac:dyDescent="0.2">
      <c r="A220" s="155" t="s">
        <v>390</v>
      </c>
      <c r="B220" s="111">
        <v>701</v>
      </c>
      <c r="C220" s="47" t="s">
        <v>34</v>
      </c>
      <c r="D220" s="47" t="s">
        <v>39</v>
      </c>
      <c r="E220" s="210" t="s">
        <v>389</v>
      </c>
      <c r="F220" s="211" t="s">
        <v>72</v>
      </c>
      <c r="G220" s="47"/>
      <c r="H220" s="312">
        <v>79</v>
      </c>
      <c r="I220" s="293"/>
      <c r="J220" s="294"/>
    </row>
    <row r="221" spans="1:10" s="35" customFormat="1" ht="15" x14ac:dyDescent="0.25">
      <c r="A221" s="340" t="s">
        <v>224</v>
      </c>
      <c r="B221" s="111">
        <v>701</v>
      </c>
      <c r="C221" s="47" t="s">
        <v>34</v>
      </c>
      <c r="D221" s="47" t="s">
        <v>39</v>
      </c>
      <c r="E221" s="210" t="s">
        <v>389</v>
      </c>
      <c r="F221" s="211" t="s">
        <v>172</v>
      </c>
      <c r="G221" s="47"/>
      <c r="H221" s="316">
        <v>79</v>
      </c>
    </row>
    <row r="222" spans="1:10" s="35" customFormat="1" ht="15" x14ac:dyDescent="0.25">
      <c r="A222" s="448" t="s">
        <v>238</v>
      </c>
      <c r="B222" s="58">
        <v>701</v>
      </c>
      <c r="C222" s="48" t="s">
        <v>34</v>
      </c>
      <c r="D222" s="48" t="s">
        <v>39</v>
      </c>
      <c r="E222" s="218" t="s">
        <v>389</v>
      </c>
      <c r="F222" s="216" t="s">
        <v>172</v>
      </c>
      <c r="G222" s="48" t="s">
        <v>239</v>
      </c>
      <c r="H222" s="317">
        <v>79</v>
      </c>
    </row>
    <row r="223" spans="1:10" s="35" customFormat="1" ht="25.5" x14ac:dyDescent="0.25">
      <c r="A223" s="170" t="s">
        <v>90</v>
      </c>
      <c r="B223" s="57">
        <v>701</v>
      </c>
      <c r="C223" s="48" t="s">
        <v>34</v>
      </c>
      <c r="D223" s="48" t="s">
        <v>39</v>
      </c>
      <c r="E223" s="218" t="s">
        <v>389</v>
      </c>
      <c r="F223" s="216" t="s">
        <v>172</v>
      </c>
      <c r="G223" s="48" t="s">
        <v>91</v>
      </c>
      <c r="H223" s="317">
        <v>79</v>
      </c>
    </row>
    <row r="224" spans="1:10" s="18" customFormat="1" ht="13.5" x14ac:dyDescent="0.2">
      <c r="A224" s="155" t="s">
        <v>393</v>
      </c>
      <c r="B224" s="111">
        <v>701</v>
      </c>
      <c r="C224" s="47" t="s">
        <v>34</v>
      </c>
      <c r="D224" s="47" t="s">
        <v>39</v>
      </c>
      <c r="E224" s="210" t="s">
        <v>547</v>
      </c>
      <c r="F224" s="211" t="s">
        <v>72</v>
      </c>
      <c r="G224" s="47"/>
      <c r="H224" s="312">
        <v>4281.5200000000004</v>
      </c>
      <c r="I224" s="293"/>
      <c r="J224" s="294"/>
    </row>
    <row r="225" spans="1:10" s="18" customFormat="1" ht="13.5" x14ac:dyDescent="0.2">
      <c r="A225" s="169" t="s">
        <v>405</v>
      </c>
      <c r="B225" s="141">
        <v>701</v>
      </c>
      <c r="C225" s="27" t="s">
        <v>34</v>
      </c>
      <c r="D225" s="27" t="s">
        <v>39</v>
      </c>
      <c r="E225" s="210" t="s">
        <v>547</v>
      </c>
      <c r="F225" s="214" t="s">
        <v>404</v>
      </c>
      <c r="G225" s="214"/>
      <c r="H225" s="315">
        <v>76.81</v>
      </c>
      <c r="I225" s="293"/>
      <c r="J225" s="294"/>
    </row>
    <row r="226" spans="1:10" s="18" customFormat="1" ht="38.25" x14ac:dyDescent="0.2">
      <c r="A226" s="411" t="s">
        <v>240</v>
      </c>
      <c r="B226" s="59">
        <v>701</v>
      </c>
      <c r="C226" s="28" t="s">
        <v>34</v>
      </c>
      <c r="D226" s="28" t="s">
        <v>39</v>
      </c>
      <c r="E226" s="218" t="s">
        <v>547</v>
      </c>
      <c r="F226" s="216" t="s">
        <v>404</v>
      </c>
      <c r="G226" s="216" t="s">
        <v>241</v>
      </c>
      <c r="H226" s="317">
        <v>76.81</v>
      </c>
      <c r="I226" s="293"/>
      <c r="J226" s="294"/>
    </row>
    <row r="227" spans="1:10" s="18" customFormat="1" x14ac:dyDescent="0.2">
      <c r="A227" s="168" t="s">
        <v>88</v>
      </c>
      <c r="B227" s="59">
        <v>701</v>
      </c>
      <c r="C227" s="28" t="s">
        <v>34</v>
      </c>
      <c r="D227" s="28" t="s">
        <v>39</v>
      </c>
      <c r="E227" s="218" t="s">
        <v>547</v>
      </c>
      <c r="F227" s="459" t="s">
        <v>404</v>
      </c>
      <c r="G227" s="216" t="s">
        <v>89</v>
      </c>
      <c r="H227" s="317">
        <v>76.81</v>
      </c>
      <c r="I227" s="293"/>
      <c r="J227" s="294"/>
    </row>
    <row r="228" spans="1:10" s="35" customFormat="1" ht="15" x14ac:dyDescent="0.25">
      <c r="A228" s="340" t="s">
        <v>224</v>
      </c>
      <c r="B228" s="111">
        <v>701</v>
      </c>
      <c r="C228" s="47" t="s">
        <v>34</v>
      </c>
      <c r="D228" s="47" t="s">
        <v>39</v>
      </c>
      <c r="E228" s="210" t="s">
        <v>547</v>
      </c>
      <c r="F228" s="211" t="s">
        <v>172</v>
      </c>
      <c r="G228" s="47"/>
      <c r="H228" s="316">
        <v>4204.71</v>
      </c>
    </row>
    <row r="229" spans="1:10" s="35" customFormat="1" ht="39" x14ac:dyDescent="0.25">
      <c r="A229" s="411" t="s">
        <v>240</v>
      </c>
      <c r="B229" s="58">
        <v>701</v>
      </c>
      <c r="C229" s="48" t="s">
        <v>34</v>
      </c>
      <c r="D229" s="48" t="s">
        <v>39</v>
      </c>
      <c r="E229" s="218" t="s">
        <v>547</v>
      </c>
      <c r="F229" s="216" t="s">
        <v>392</v>
      </c>
      <c r="G229" s="20" t="s">
        <v>241</v>
      </c>
      <c r="H229" s="317">
        <v>3595.68</v>
      </c>
    </row>
    <row r="230" spans="1:10" s="35" customFormat="1" ht="15" x14ac:dyDescent="0.25">
      <c r="A230" s="168" t="s">
        <v>88</v>
      </c>
      <c r="B230" s="57">
        <v>701</v>
      </c>
      <c r="C230" s="48" t="s">
        <v>34</v>
      </c>
      <c r="D230" s="48" t="s">
        <v>39</v>
      </c>
      <c r="E230" s="218" t="s">
        <v>547</v>
      </c>
      <c r="F230" s="216" t="s">
        <v>392</v>
      </c>
      <c r="G230" s="20" t="s">
        <v>89</v>
      </c>
      <c r="H230" s="317">
        <v>3595.68</v>
      </c>
    </row>
    <row r="231" spans="1:10" s="35" customFormat="1" ht="15" x14ac:dyDescent="0.25">
      <c r="A231" s="416" t="s">
        <v>238</v>
      </c>
      <c r="B231" s="57">
        <v>701</v>
      </c>
      <c r="C231" s="48" t="s">
        <v>34</v>
      </c>
      <c r="D231" s="48" t="s">
        <v>39</v>
      </c>
      <c r="E231" s="218" t="s">
        <v>547</v>
      </c>
      <c r="F231" s="216" t="s">
        <v>392</v>
      </c>
      <c r="G231" s="20" t="s">
        <v>239</v>
      </c>
      <c r="H231" s="317">
        <v>609.03</v>
      </c>
    </row>
    <row r="232" spans="1:10" s="35" customFormat="1" ht="25.5" x14ac:dyDescent="0.25">
      <c r="A232" s="170" t="s">
        <v>90</v>
      </c>
      <c r="B232" s="58">
        <v>701</v>
      </c>
      <c r="C232" s="48" t="s">
        <v>34</v>
      </c>
      <c r="D232" s="48" t="s">
        <v>39</v>
      </c>
      <c r="E232" s="218" t="s">
        <v>547</v>
      </c>
      <c r="F232" s="216" t="s">
        <v>392</v>
      </c>
      <c r="G232" s="20" t="s">
        <v>91</v>
      </c>
      <c r="H232" s="317">
        <v>609.03</v>
      </c>
    </row>
    <row r="233" spans="1:10" s="35" customFormat="1" ht="15" x14ac:dyDescent="0.25">
      <c r="A233" s="299" t="s">
        <v>225</v>
      </c>
      <c r="B233" s="518" t="s">
        <v>82</v>
      </c>
      <c r="C233" s="517" t="s">
        <v>34</v>
      </c>
      <c r="D233" s="517" t="s">
        <v>39</v>
      </c>
      <c r="E233" s="208" t="s">
        <v>221</v>
      </c>
      <c r="F233" s="92" t="s">
        <v>72</v>
      </c>
      <c r="G233" s="280"/>
      <c r="H233" s="316">
        <v>255</v>
      </c>
    </row>
    <row r="234" spans="1:10" s="35" customFormat="1" ht="27" x14ac:dyDescent="0.25">
      <c r="A234" s="169" t="s">
        <v>620</v>
      </c>
      <c r="B234" s="520" t="s">
        <v>82</v>
      </c>
      <c r="C234" s="519" t="s">
        <v>34</v>
      </c>
      <c r="D234" s="519" t="s">
        <v>39</v>
      </c>
      <c r="E234" s="210" t="s">
        <v>221</v>
      </c>
      <c r="F234" s="214" t="s">
        <v>648</v>
      </c>
      <c r="G234" s="19"/>
      <c r="H234" s="315">
        <v>255</v>
      </c>
    </row>
    <row r="235" spans="1:10" s="35" customFormat="1" ht="15" x14ac:dyDescent="0.25">
      <c r="A235" s="416" t="s">
        <v>238</v>
      </c>
      <c r="B235" s="515" t="s">
        <v>82</v>
      </c>
      <c r="C235" s="516" t="s">
        <v>34</v>
      </c>
      <c r="D235" s="516" t="s">
        <v>39</v>
      </c>
      <c r="E235" s="218" t="s">
        <v>221</v>
      </c>
      <c r="F235" s="216" t="s">
        <v>648</v>
      </c>
      <c r="G235" s="20" t="s">
        <v>239</v>
      </c>
      <c r="H235" s="317">
        <v>255</v>
      </c>
    </row>
    <row r="236" spans="1:10" s="35" customFormat="1" ht="25.5" x14ac:dyDescent="0.25">
      <c r="A236" s="170" t="s">
        <v>90</v>
      </c>
      <c r="B236" s="515" t="s">
        <v>82</v>
      </c>
      <c r="C236" s="516" t="s">
        <v>34</v>
      </c>
      <c r="D236" s="516" t="s">
        <v>39</v>
      </c>
      <c r="E236" s="218" t="s">
        <v>221</v>
      </c>
      <c r="F236" s="216" t="s">
        <v>648</v>
      </c>
      <c r="G236" s="20" t="s">
        <v>91</v>
      </c>
      <c r="H236" s="317">
        <v>255</v>
      </c>
    </row>
    <row r="237" spans="1:10" s="35" customFormat="1" ht="28.5" x14ac:dyDescent="0.25">
      <c r="A237" s="172" t="s">
        <v>96</v>
      </c>
      <c r="B237" s="159">
        <v>701</v>
      </c>
      <c r="C237" s="101" t="s">
        <v>34</v>
      </c>
      <c r="D237" s="101" t="s">
        <v>43</v>
      </c>
      <c r="E237" s="575"/>
      <c r="F237" s="576"/>
      <c r="G237" s="434"/>
      <c r="H237" s="318">
        <v>483.28999999999996</v>
      </c>
    </row>
    <row r="238" spans="1:10" s="295" customFormat="1" ht="40.5" x14ac:dyDescent="0.25">
      <c r="A238" s="155" t="s">
        <v>540</v>
      </c>
      <c r="B238" s="430">
        <v>701</v>
      </c>
      <c r="C238" s="34" t="s">
        <v>34</v>
      </c>
      <c r="D238" s="34" t="s">
        <v>43</v>
      </c>
      <c r="E238" s="210" t="s">
        <v>166</v>
      </c>
      <c r="F238" s="211" t="s">
        <v>72</v>
      </c>
      <c r="G238" s="48"/>
      <c r="H238" s="315">
        <v>483.28999999999996</v>
      </c>
    </row>
    <row r="239" spans="1:10" s="278" customFormat="1" ht="27" x14ac:dyDescent="0.25">
      <c r="A239" s="232" t="s">
        <v>541</v>
      </c>
      <c r="B239" s="430">
        <v>701</v>
      </c>
      <c r="C239" s="47" t="s">
        <v>34</v>
      </c>
      <c r="D239" s="47" t="s">
        <v>43</v>
      </c>
      <c r="E239" s="210" t="s">
        <v>452</v>
      </c>
      <c r="F239" s="214" t="s">
        <v>72</v>
      </c>
      <c r="G239" s="34"/>
      <c r="H239" s="315">
        <v>188.39</v>
      </c>
    </row>
    <row r="240" spans="1:10" s="278" customFormat="1" ht="15" x14ac:dyDescent="0.25">
      <c r="A240" s="340" t="s">
        <v>224</v>
      </c>
      <c r="B240" s="430">
        <v>701</v>
      </c>
      <c r="C240" s="47" t="s">
        <v>34</v>
      </c>
      <c r="D240" s="47" t="s">
        <v>43</v>
      </c>
      <c r="E240" s="210" t="s">
        <v>452</v>
      </c>
      <c r="F240" s="211" t="s">
        <v>172</v>
      </c>
      <c r="G240" s="34"/>
      <c r="H240" s="315">
        <v>188.39</v>
      </c>
    </row>
    <row r="241" spans="1:8" s="278" customFormat="1" ht="15" x14ac:dyDescent="0.25">
      <c r="A241" s="448" t="s">
        <v>238</v>
      </c>
      <c r="B241" s="496">
        <v>701</v>
      </c>
      <c r="C241" s="48" t="s">
        <v>34</v>
      </c>
      <c r="D241" s="48" t="s">
        <v>43</v>
      </c>
      <c r="E241" s="215" t="s">
        <v>452</v>
      </c>
      <c r="F241" s="216" t="s">
        <v>172</v>
      </c>
      <c r="G241" s="36" t="s">
        <v>239</v>
      </c>
      <c r="H241" s="317">
        <v>188.39</v>
      </c>
    </row>
    <row r="242" spans="1:8" s="35" customFormat="1" ht="25.5" x14ac:dyDescent="0.25">
      <c r="A242" s="168" t="s">
        <v>90</v>
      </c>
      <c r="B242" s="496">
        <v>701</v>
      </c>
      <c r="C242" s="48" t="s">
        <v>34</v>
      </c>
      <c r="D242" s="48" t="s">
        <v>43</v>
      </c>
      <c r="E242" s="215" t="s">
        <v>452</v>
      </c>
      <c r="F242" s="216" t="s">
        <v>172</v>
      </c>
      <c r="G242" s="36" t="s">
        <v>91</v>
      </c>
      <c r="H242" s="317">
        <v>188.39</v>
      </c>
    </row>
    <row r="243" spans="1:8" s="35" customFormat="1" ht="15.75" customHeight="1" x14ac:dyDescent="0.25">
      <c r="A243" s="232" t="s">
        <v>543</v>
      </c>
      <c r="B243" s="430">
        <v>701</v>
      </c>
      <c r="C243" s="47" t="s">
        <v>34</v>
      </c>
      <c r="D243" s="47" t="s">
        <v>43</v>
      </c>
      <c r="E243" s="210" t="s">
        <v>542</v>
      </c>
      <c r="F243" s="214" t="s">
        <v>72</v>
      </c>
      <c r="G243" s="34"/>
      <c r="H243" s="315">
        <v>0</v>
      </c>
    </row>
    <row r="244" spans="1:8" s="35" customFormat="1" ht="15" x14ac:dyDescent="0.25">
      <c r="A244" s="340" t="s">
        <v>224</v>
      </c>
      <c r="B244" s="430">
        <v>701</v>
      </c>
      <c r="C244" s="47" t="s">
        <v>34</v>
      </c>
      <c r="D244" s="47" t="s">
        <v>43</v>
      </c>
      <c r="E244" s="210" t="s">
        <v>542</v>
      </c>
      <c r="F244" s="211" t="s">
        <v>172</v>
      </c>
      <c r="G244" s="34"/>
      <c r="H244" s="315">
        <v>0</v>
      </c>
    </row>
    <row r="245" spans="1:8" s="35" customFormat="1" ht="15" x14ac:dyDescent="0.25">
      <c r="A245" s="448" t="s">
        <v>238</v>
      </c>
      <c r="B245" s="496">
        <v>701</v>
      </c>
      <c r="C245" s="48" t="s">
        <v>34</v>
      </c>
      <c r="D245" s="48" t="s">
        <v>43</v>
      </c>
      <c r="E245" s="215" t="s">
        <v>542</v>
      </c>
      <c r="F245" s="216" t="s">
        <v>172</v>
      </c>
      <c r="G245" s="36" t="s">
        <v>239</v>
      </c>
      <c r="H245" s="317">
        <v>0</v>
      </c>
    </row>
    <row r="246" spans="1:8" s="35" customFormat="1" ht="25.5" x14ac:dyDescent="0.25">
      <c r="A246" s="168" t="s">
        <v>90</v>
      </c>
      <c r="B246" s="496">
        <v>701</v>
      </c>
      <c r="C246" s="48" t="s">
        <v>34</v>
      </c>
      <c r="D246" s="48" t="s">
        <v>43</v>
      </c>
      <c r="E246" s="215" t="s">
        <v>542</v>
      </c>
      <c r="F246" s="216" t="s">
        <v>172</v>
      </c>
      <c r="G246" s="36" t="s">
        <v>91</v>
      </c>
      <c r="H246" s="317">
        <v>0</v>
      </c>
    </row>
    <row r="247" spans="1:8" s="35" customFormat="1" ht="27" x14ac:dyDescent="0.25">
      <c r="A247" s="232" t="s">
        <v>544</v>
      </c>
      <c r="B247" s="430">
        <v>701</v>
      </c>
      <c r="C247" s="47" t="s">
        <v>34</v>
      </c>
      <c r="D247" s="47" t="s">
        <v>43</v>
      </c>
      <c r="E247" s="210" t="s">
        <v>525</v>
      </c>
      <c r="F247" s="214" t="s">
        <v>72</v>
      </c>
      <c r="G247" s="34"/>
      <c r="H247" s="315">
        <v>264.89999999999998</v>
      </c>
    </row>
    <row r="248" spans="1:8" s="35" customFormat="1" ht="15" x14ac:dyDescent="0.25">
      <c r="A248" s="340" t="s">
        <v>224</v>
      </c>
      <c r="B248" s="430">
        <v>701</v>
      </c>
      <c r="C248" s="47" t="s">
        <v>34</v>
      </c>
      <c r="D248" s="47" t="s">
        <v>43</v>
      </c>
      <c r="E248" s="210" t="s">
        <v>525</v>
      </c>
      <c r="F248" s="211" t="s">
        <v>172</v>
      </c>
      <c r="G248" s="34"/>
      <c r="H248" s="315">
        <v>0</v>
      </c>
    </row>
    <row r="249" spans="1:8" s="35" customFormat="1" ht="15" x14ac:dyDescent="0.25">
      <c r="A249" s="448" t="s">
        <v>238</v>
      </c>
      <c r="B249" s="496">
        <v>701</v>
      </c>
      <c r="C249" s="48" t="s">
        <v>34</v>
      </c>
      <c r="D249" s="48" t="s">
        <v>43</v>
      </c>
      <c r="E249" s="215" t="s">
        <v>525</v>
      </c>
      <c r="F249" s="216" t="s">
        <v>172</v>
      </c>
      <c r="G249" s="36" t="s">
        <v>239</v>
      </c>
      <c r="H249" s="317">
        <v>0</v>
      </c>
    </row>
    <row r="250" spans="1:8" s="35" customFormat="1" ht="25.5" x14ac:dyDescent="0.25">
      <c r="A250" s="168" t="s">
        <v>90</v>
      </c>
      <c r="B250" s="496">
        <v>701</v>
      </c>
      <c r="C250" s="48" t="s">
        <v>34</v>
      </c>
      <c r="D250" s="48" t="s">
        <v>43</v>
      </c>
      <c r="E250" s="215" t="s">
        <v>525</v>
      </c>
      <c r="F250" s="216" t="s">
        <v>172</v>
      </c>
      <c r="G250" s="36" t="s">
        <v>91</v>
      </c>
      <c r="H250" s="317">
        <v>0</v>
      </c>
    </row>
    <row r="251" spans="1:8" s="35" customFormat="1" ht="27" x14ac:dyDescent="0.25">
      <c r="A251" s="340" t="s">
        <v>527</v>
      </c>
      <c r="B251" s="111">
        <v>701</v>
      </c>
      <c r="C251" s="34" t="s">
        <v>34</v>
      </c>
      <c r="D251" s="34" t="s">
        <v>43</v>
      </c>
      <c r="E251" s="210" t="s">
        <v>525</v>
      </c>
      <c r="F251" s="211" t="s">
        <v>526</v>
      </c>
      <c r="G251" s="34"/>
      <c r="H251" s="315">
        <v>244.9</v>
      </c>
    </row>
    <row r="252" spans="1:8" s="35" customFormat="1" ht="39" x14ac:dyDescent="0.25">
      <c r="A252" s="441" t="s">
        <v>240</v>
      </c>
      <c r="B252" s="496">
        <v>701</v>
      </c>
      <c r="C252" s="48" t="s">
        <v>34</v>
      </c>
      <c r="D252" s="48" t="s">
        <v>43</v>
      </c>
      <c r="E252" s="215" t="s">
        <v>525</v>
      </c>
      <c r="F252" s="216" t="s">
        <v>526</v>
      </c>
      <c r="G252" s="36" t="s">
        <v>241</v>
      </c>
      <c r="H252" s="317">
        <v>244.9</v>
      </c>
    </row>
    <row r="253" spans="1:8" s="35" customFormat="1" ht="15" x14ac:dyDescent="0.25">
      <c r="A253" s="168" t="s">
        <v>88</v>
      </c>
      <c r="B253" s="496">
        <v>701</v>
      </c>
      <c r="C253" s="48" t="s">
        <v>34</v>
      </c>
      <c r="D253" s="48" t="s">
        <v>43</v>
      </c>
      <c r="E253" s="215" t="s">
        <v>525</v>
      </c>
      <c r="F253" s="216" t="s">
        <v>526</v>
      </c>
      <c r="G253" s="36" t="s">
        <v>89</v>
      </c>
      <c r="H253" s="317">
        <v>244.9</v>
      </c>
    </row>
    <row r="254" spans="1:8" s="35" customFormat="1" ht="27" x14ac:dyDescent="0.25">
      <c r="A254" s="340" t="s">
        <v>595</v>
      </c>
      <c r="B254" s="430">
        <v>701</v>
      </c>
      <c r="C254" s="47" t="s">
        <v>34</v>
      </c>
      <c r="D254" s="47" t="s">
        <v>43</v>
      </c>
      <c r="E254" s="210" t="s">
        <v>525</v>
      </c>
      <c r="F254" s="211" t="s">
        <v>594</v>
      </c>
      <c r="G254" s="34"/>
      <c r="H254" s="315">
        <v>20</v>
      </c>
    </row>
    <row r="255" spans="1:8" s="35" customFormat="1" ht="39" x14ac:dyDescent="0.25">
      <c r="A255" s="441" t="s">
        <v>240</v>
      </c>
      <c r="B255" s="496">
        <v>701</v>
      </c>
      <c r="C255" s="48" t="s">
        <v>34</v>
      </c>
      <c r="D255" s="48" t="s">
        <v>43</v>
      </c>
      <c r="E255" s="215" t="s">
        <v>525</v>
      </c>
      <c r="F255" s="216" t="s">
        <v>594</v>
      </c>
      <c r="G255" s="36" t="s">
        <v>241</v>
      </c>
      <c r="H255" s="317">
        <v>20</v>
      </c>
    </row>
    <row r="256" spans="1:8" s="35" customFormat="1" ht="15" x14ac:dyDescent="0.25">
      <c r="A256" s="168" t="s">
        <v>88</v>
      </c>
      <c r="B256" s="496">
        <v>701</v>
      </c>
      <c r="C256" s="48" t="s">
        <v>34</v>
      </c>
      <c r="D256" s="48" t="s">
        <v>43</v>
      </c>
      <c r="E256" s="215" t="s">
        <v>525</v>
      </c>
      <c r="F256" s="216" t="s">
        <v>594</v>
      </c>
      <c r="G256" s="36" t="s">
        <v>89</v>
      </c>
      <c r="H256" s="317">
        <v>20</v>
      </c>
    </row>
    <row r="257" spans="1:10" s="35" customFormat="1" ht="15" x14ac:dyDescent="0.25">
      <c r="A257" s="155" t="s">
        <v>183</v>
      </c>
      <c r="B257" s="430">
        <v>701</v>
      </c>
      <c r="C257" s="47" t="s">
        <v>34</v>
      </c>
      <c r="D257" s="47" t="s">
        <v>43</v>
      </c>
      <c r="E257" s="210" t="s">
        <v>171</v>
      </c>
      <c r="F257" s="214" t="s">
        <v>72</v>
      </c>
      <c r="G257" s="34"/>
      <c r="H257" s="315">
        <v>30</v>
      </c>
    </row>
    <row r="258" spans="1:10" s="35" customFormat="1" ht="15" x14ac:dyDescent="0.25">
      <c r="A258" s="340" t="s">
        <v>224</v>
      </c>
      <c r="B258" s="430">
        <v>701</v>
      </c>
      <c r="C258" s="34" t="s">
        <v>34</v>
      </c>
      <c r="D258" s="34" t="s">
        <v>43</v>
      </c>
      <c r="E258" s="210" t="s">
        <v>171</v>
      </c>
      <c r="F258" s="211" t="s">
        <v>172</v>
      </c>
      <c r="G258" s="34"/>
      <c r="H258" s="315">
        <v>30</v>
      </c>
    </row>
    <row r="259" spans="1:10" s="35" customFormat="1" ht="15" x14ac:dyDescent="0.25">
      <c r="A259" s="448" t="s">
        <v>238</v>
      </c>
      <c r="B259" s="496">
        <v>701</v>
      </c>
      <c r="C259" s="36" t="s">
        <v>34</v>
      </c>
      <c r="D259" s="36" t="s">
        <v>43</v>
      </c>
      <c r="E259" s="215" t="s">
        <v>171</v>
      </c>
      <c r="F259" s="216" t="s">
        <v>172</v>
      </c>
      <c r="G259" s="36" t="s">
        <v>239</v>
      </c>
      <c r="H259" s="317">
        <v>30</v>
      </c>
    </row>
    <row r="260" spans="1:10" s="35" customFormat="1" ht="25.5" x14ac:dyDescent="0.25">
      <c r="A260" s="168" t="s">
        <v>90</v>
      </c>
      <c r="B260" s="496">
        <v>701</v>
      </c>
      <c r="C260" s="36" t="s">
        <v>34</v>
      </c>
      <c r="D260" s="36" t="s">
        <v>43</v>
      </c>
      <c r="E260" s="215" t="s">
        <v>171</v>
      </c>
      <c r="F260" s="216" t="s">
        <v>172</v>
      </c>
      <c r="G260" s="36" t="s">
        <v>91</v>
      </c>
      <c r="H260" s="317">
        <v>30</v>
      </c>
    </row>
    <row r="261" spans="1:10" s="18" customFormat="1" ht="14.25" x14ac:dyDescent="0.2">
      <c r="A261" s="157" t="s">
        <v>13</v>
      </c>
      <c r="B261" s="31">
        <v>701</v>
      </c>
      <c r="C261" s="31" t="s">
        <v>8</v>
      </c>
      <c r="D261" s="31"/>
      <c r="E261" s="587"/>
      <c r="F261" s="588"/>
      <c r="G261" s="31"/>
      <c r="H261" s="310">
        <v>17887.599999999999</v>
      </c>
      <c r="I261" s="118" t="e">
        <v>#REF!</v>
      </c>
      <c r="J261" s="248" t="e">
        <v>#REF!</v>
      </c>
    </row>
    <row r="262" spans="1:10" s="18" customFormat="1" ht="14.25" x14ac:dyDescent="0.2">
      <c r="A262" s="171" t="s">
        <v>95</v>
      </c>
      <c r="B262" s="99" t="s">
        <v>82</v>
      </c>
      <c r="C262" s="99" t="s">
        <v>8</v>
      </c>
      <c r="D262" s="99" t="s">
        <v>35</v>
      </c>
      <c r="E262" s="575"/>
      <c r="F262" s="576"/>
      <c r="G262" s="99"/>
      <c r="H262" s="319">
        <v>284.8</v>
      </c>
      <c r="I262" s="122"/>
      <c r="J262" s="251"/>
    </row>
    <row r="263" spans="1:10" s="29" customFormat="1" ht="27" x14ac:dyDescent="0.2">
      <c r="A263" s="173" t="s">
        <v>536</v>
      </c>
      <c r="B263" s="27" t="s">
        <v>82</v>
      </c>
      <c r="C263" s="27" t="s">
        <v>8</v>
      </c>
      <c r="D263" s="27" t="s">
        <v>35</v>
      </c>
      <c r="E263" s="210" t="s">
        <v>184</v>
      </c>
      <c r="F263" s="211" t="s">
        <v>72</v>
      </c>
      <c r="G263" s="436"/>
      <c r="H263" s="312">
        <v>284.8</v>
      </c>
      <c r="I263" s="123"/>
      <c r="J263" s="253"/>
    </row>
    <row r="264" spans="1:10" s="29" customFormat="1" ht="14.25" x14ac:dyDescent="0.2">
      <c r="A264" s="173" t="s">
        <v>410</v>
      </c>
      <c r="B264" s="211" t="s">
        <v>82</v>
      </c>
      <c r="C264" s="27" t="s">
        <v>8</v>
      </c>
      <c r="D264" s="27" t="s">
        <v>35</v>
      </c>
      <c r="E264" s="210" t="s">
        <v>411</v>
      </c>
      <c r="F264" s="211" t="s">
        <v>72</v>
      </c>
      <c r="G264" s="435"/>
      <c r="H264" s="313">
        <v>0</v>
      </c>
      <c r="I264" s="123"/>
      <c r="J264" s="253"/>
    </row>
    <row r="265" spans="1:10" s="29" customFormat="1" ht="15" x14ac:dyDescent="0.25">
      <c r="A265" s="340" t="s">
        <v>224</v>
      </c>
      <c r="B265" s="211" t="s">
        <v>82</v>
      </c>
      <c r="C265" s="27" t="s">
        <v>8</v>
      </c>
      <c r="D265" s="27" t="s">
        <v>35</v>
      </c>
      <c r="E265" s="210" t="s">
        <v>411</v>
      </c>
      <c r="F265" s="211" t="s">
        <v>172</v>
      </c>
      <c r="G265" s="27"/>
      <c r="H265" s="312">
        <v>0</v>
      </c>
      <c r="I265" s="236"/>
      <c r="J265" s="252"/>
    </row>
    <row r="266" spans="1:10" s="29" customFormat="1" ht="15" x14ac:dyDescent="0.2">
      <c r="A266" s="413" t="s">
        <v>242</v>
      </c>
      <c r="B266" s="220" t="s">
        <v>82</v>
      </c>
      <c r="C266" s="28" t="s">
        <v>8</v>
      </c>
      <c r="D266" s="28" t="s">
        <v>35</v>
      </c>
      <c r="E266" s="218" t="s">
        <v>411</v>
      </c>
      <c r="F266" s="220" t="s">
        <v>172</v>
      </c>
      <c r="G266" s="28" t="s">
        <v>243</v>
      </c>
      <c r="H266" s="314">
        <v>0</v>
      </c>
      <c r="I266" s="236"/>
      <c r="J266" s="252"/>
    </row>
    <row r="267" spans="1:10" s="29" customFormat="1" ht="25.5" x14ac:dyDescent="0.2">
      <c r="A267" s="170" t="s">
        <v>140</v>
      </c>
      <c r="B267" s="220" t="s">
        <v>82</v>
      </c>
      <c r="C267" s="28" t="s">
        <v>8</v>
      </c>
      <c r="D267" s="28" t="s">
        <v>35</v>
      </c>
      <c r="E267" s="218" t="s">
        <v>411</v>
      </c>
      <c r="F267" s="220" t="s">
        <v>172</v>
      </c>
      <c r="G267" s="28" t="s">
        <v>67</v>
      </c>
      <c r="H267" s="314">
        <v>0</v>
      </c>
      <c r="I267" s="236"/>
      <c r="J267" s="252"/>
    </row>
    <row r="268" spans="1:10" s="29" customFormat="1" ht="14.25" x14ac:dyDescent="0.2">
      <c r="A268" s="173" t="s">
        <v>537</v>
      </c>
      <c r="B268" s="211" t="s">
        <v>82</v>
      </c>
      <c r="C268" s="27" t="s">
        <v>8</v>
      </c>
      <c r="D268" s="27" t="s">
        <v>35</v>
      </c>
      <c r="E268" s="210" t="s">
        <v>409</v>
      </c>
      <c r="F268" s="211" t="s">
        <v>72</v>
      </c>
      <c r="G268" s="435"/>
      <c r="H268" s="313">
        <v>8.8000000000000007</v>
      </c>
      <c r="I268" s="123"/>
      <c r="J268" s="253"/>
    </row>
    <row r="269" spans="1:10" s="29" customFormat="1" ht="15" x14ac:dyDescent="0.25">
      <c r="A269" s="340" t="s">
        <v>224</v>
      </c>
      <c r="B269" s="211" t="s">
        <v>82</v>
      </c>
      <c r="C269" s="27" t="s">
        <v>8</v>
      </c>
      <c r="D269" s="27" t="s">
        <v>35</v>
      </c>
      <c r="E269" s="210" t="s">
        <v>409</v>
      </c>
      <c r="F269" s="211" t="s">
        <v>172</v>
      </c>
      <c r="G269" s="27"/>
      <c r="H269" s="312">
        <v>8.8000000000000007</v>
      </c>
      <c r="I269" s="236"/>
      <c r="J269" s="252"/>
    </row>
    <row r="270" spans="1:10" s="29" customFormat="1" ht="15" x14ac:dyDescent="0.2">
      <c r="A270" s="413" t="s">
        <v>242</v>
      </c>
      <c r="B270" s="220" t="s">
        <v>82</v>
      </c>
      <c r="C270" s="28" t="s">
        <v>8</v>
      </c>
      <c r="D270" s="28" t="s">
        <v>35</v>
      </c>
      <c r="E270" s="218" t="s">
        <v>409</v>
      </c>
      <c r="F270" s="220" t="s">
        <v>172</v>
      </c>
      <c r="G270" s="28" t="s">
        <v>243</v>
      </c>
      <c r="H270" s="314">
        <v>8.8000000000000007</v>
      </c>
      <c r="I270" s="236"/>
      <c r="J270" s="252"/>
    </row>
    <row r="271" spans="1:10" s="29" customFormat="1" ht="25.5" x14ac:dyDescent="0.2">
      <c r="A271" s="170" t="s">
        <v>140</v>
      </c>
      <c r="B271" s="220" t="s">
        <v>82</v>
      </c>
      <c r="C271" s="28" t="s">
        <v>8</v>
      </c>
      <c r="D271" s="28" t="s">
        <v>35</v>
      </c>
      <c r="E271" s="218" t="s">
        <v>409</v>
      </c>
      <c r="F271" s="220" t="s">
        <v>172</v>
      </c>
      <c r="G271" s="28" t="s">
        <v>67</v>
      </c>
      <c r="H271" s="314">
        <v>8.8000000000000007</v>
      </c>
      <c r="I271" s="236"/>
      <c r="J271" s="252"/>
    </row>
    <row r="272" spans="1:10" s="29" customFormat="1" ht="15" x14ac:dyDescent="0.2">
      <c r="A272" s="173" t="s">
        <v>373</v>
      </c>
      <c r="B272" s="211" t="s">
        <v>82</v>
      </c>
      <c r="C272" s="27" t="s">
        <v>8</v>
      </c>
      <c r="D272" s="27" t="s">
        <v>35</v>
      </c>
      <c r="E272" s="210" t="s">
        <v>409</v>
      </c>
      <c r="F272" s="211" t="s">
        <v>149</v>
      </c>
      <c r="G272" s="27"/>
      <c r="H272" s="312">
        <v>264.7</v>
      </c>
      <c r="I272" s="236"/>
      <c r="J272" s="252"/>
    </row>
    <row r="273" spans="1:10" s="29" customFormat="1" ht="15" x14ac:dyDescent="0.2">
      <c r="A273" s="413" t="s">
        <v>242</v>
      </c>
      <c r="B273" s="220" t="s">
        <v>82</v>
      </c>
      <c r="C273" s="28" t="s">
        <v>8</v>
      </c>
      <c r="D273" s="28" t="s">
        <v>35</v>
      </c>
      <c r="E273" s="218" t="s">
        <v>409</v>
      </c>
      <c r="F273" s="220" t="s">
        <v>149</v>
      </c>
      <c r="G273" s="28" t="s">
        <v>243</v>
      </c>
      <c r="H273" s="314">
        <v>264.7</v>
      </c>
      <c r="I273" s="236"/>
      <c r="J273" s="252"/>
    </row>
    <row r="274" spans="1:10" s="29" customFormat="1" ht="25.5" x14ac:dyDescent="0.2">
      <c r="A274" s="170" t="s">
        <v>140</v>
      </c>
      <c r="B274" s="220" t="s">
        <v>82</v>
      </c>
      <c r="C274" s="28" t="s">
        <v>8</v>
      </c>
      <c r="D274" s="28" t="s">
        <v>35</v>
      </c>
      <c r="E274" s="218" t="s">
        <v>409</v>
      </c>
      <c r="F274" s="220" t="s">
        <v>149</v>
      </c>
      <c r="G274" s="28" t="s">
        <v>67</v>
      </c>
      <c r="H274" s="314">
        <v>264.7</v>
      </c>
      <c r="I274" s="236"/>
      <c r="J274" s="252"/>
    </row>
    <row r="275" spans="1:10" s="29" customFormat="1" ht="27" x14ac:dyDescent="0.2">
      <c r="A275" s="173" t="s">
        <v>207</v>
      </c>
      <c r="B275" s="211" t="s">
        <v>82</v>
      </c>
      <c r="C275" s="27" t="s">
        <v>8</v>
      </c>
      <c r="D275" s="27" t="s">
        <v>35</v>
      </c>
      <c r="E275" s="210" t="s">
        <v>409</v>
      </c>
      <c r="F275" s="211" t="s">
        <v>152</v>
      </c>
      <c r="G275" s="28"/>
      <c r="H275" s="312">
        <v>11.3</v>
      </c>
      <c r="I275" s="123"/>
      <c r="J275" s="253"/>
    </row>
    <row r="276" spans="1:10" s="29" customFormat="1" ht="14.25" x14ac:dyDescent="0.2">
      <c r="A276" s="413" t="s">
        <v>242</v>
      </c>
      <c r="B276" s="220" t="s">
        <v>82</v>
      </c>
      <c r="C276" s="28" t="s">
        <v>8</v>
      </c>
      <c r="D276" s="28" t="s">
        <v>35</v>
      </c>
      <c r="E276" s="218" t="s">
        <v>409</v>
      </c>
      <c r="F276" s="220" t="s">
        <v>152</v>
      </c>
      <c r="G276" s="28" t="s">
        <v>243</v>
      </c>
      <c r="H276" s="314">
        <v>11.3</v>
      </c>
      <c r="I276" s="123"/>
      <c r="J276" s="253"/>
    </row>
    <row r="277" spans="1:10" s="29" customFormat="1" ht="25.5" x14ac:dyDescent="0.2">
      <c r="A277" s="497" t="s">
        <v>140</v>
      </c>
      <c r="B277" s="28" t="s">
        <v>82</v>
      </c>
      <c r="C277" s="28" t="s">
        <v>8</v>
      </c>
      <c r="D277" s="28" t="s">
        <v>35</v>
      </c>
      <c r="E277" s="218" t="s">
        <v>409</v>
      </c>
      <c r="F277" s="220" t="s">
        <v>152</v>
      </c>
      <c r="G277" s="28" t="s">
        <v>67</v>
      </c>
      <c r="H277" s="314">
        <v>11.3</v>
      </c>
      <c r="I277" s="123"/>
      <c r="J277" s="253"/>
    </row>
    <row r="278" spans="1:10" s="18" customFormat="1" ht="14.25" x14ac:dyDescent="0.2">
      <c r="A278" s="166" t="s">
        <v>60</v>
      </c>
      <c r="B278" s="159">
        <v>701</v>
      </c>
      <c r="C278" s="22" t="s">
        <v>8</v>
      </c>
      <c r="D278" s="22" t="s">
        <v>37</v>
      </c>
      <c r="E278" s="575"/>
      <c r="F278" s="576"/>
      <c r="G278" s="22"/>
      <c r="H278" s="311">
        <v>6465.1</v>
      </c>
      <c r="I278" s="124"/>
      <c r="J278" s="255"/>
    </row>
    <row r="279" spans="1:10" s="18" customFormat="1" ht="54" x14ac:dyDescent="0.2">
      <c r="A279" s="155" t="s">
        <v>461</v>
      </c>
      <c r="B279" s="111">
        <v>701</v>
      </c>
      <c r="C279" s="47" t="s">
        <v>8</v>
      </c>
      <c r="D279" s="47" t="s">
        <v>37</v>
      </c>
      <c r="E279" s="210" t="s">
        <v>157</v>
      </c>
      <c r="F279" s="211" t="s">
        <v>72</v>
      </c>
      <c r="G279" s="87"/>
      <c r="H279" s="313">
        <v>6465.1</v>
      </c>
      <c r="I279" s="124"/>
      <c r="J279" s="255"/>
    </row>
    <row r="280" spans="1:10" s="18" customFormat="1" ht="27" x14ac:dyDescent="0.2">
      <c r="A280" s="155" t="s">
        <v>391</v>
      </c>
      <c r="B280" s="111">
        <v>701</v>
      </c>
      <c r="C280" s="47" t="s">
        <v>8</v>
      </c>
      <c r="D280" s="47" t="s">
        <v>37</v>
      </c>
      <c r="E280" s="210" t="s">
        <v>286</v>
      </c>
      <c r="F280" s="211" t="s">
        <v>72</v>
      </c>
      <c r="G280" s="87"/>
      <c r="H280" s="313">
        <v>6200</v>
      </c>
      <c r="I280" s="124"/>
      <c r="J280" s="255"/>
    </row>
    <row r="281" spans="1:10" s="29" customFormat="1" ht="25.5" x14ac:dyDescent="0.2">
      <c r="A281" s="170" t="s">
        <v>618</v>
      </c>
      <c r="B281" s="515" t="s">
        <v>82</v>
      </c>
      <c r="C281" s="516" t="s">
        <v>8</v>
      </c>
      <c r="D281" s="516" t="s">
        <v>37</v>
      </c>
      <c r="E281" s="215" t="s">
        <v>286</v>
      </c>
      <c r="F281" s="216" t="s">
        <v>646</v>
      </c>
      <c r="G281" s="48"/>
      <c r="H281" s="317">
        <v>6200</v>
      </c>
      <c r="I281" s="123"/>
      <c r="J281" s="253"/>
    </row>
    <row r="282" spans="1:10" s="29" customFormat="1" ht="14.25" x14ac:dyDescent="0.2">
      <c r="A282" s="170" t="s">
        <v>238</v>
      </c>
      <c r="B282" s="515" t="s">
        <v>82</v>
      </c>
      <c r="C282" s="516" t="s">
        <v>8</v>
      </c>
      <c r="D282" s="516" t="s">
        <v>37</v>
      </c>
      <c r="E282" s="215" t="s">
        <v>286</v>
      </c>
      <c r="F282" s="216" t="s">
        <v>646</v>
      </c>
      <c r="G282" s="48" t="s">
        <v>239</v>
      </c>
      <c r="H282" s="317">
        <v>3892.32</v>
      </c>
      <c r="I282" s="123"/>
      <c r="J282" s="253"/>
    </row>
    <row r="283" spans="1:10" s="29" customFormat="1" ht="25.5" x14ac:dyDescent="0.2">
      <c r="A283" s="170" t="s">
        <v>90</v>
      </c>
      <c r="B283" s="515" t="s">
        <v>82</v>
      </c>
      <c r="C283" s="516" t="s">
        <v>8</v>
      </c>
      <c r="D283" s="516" t="s">
        <v>37</v>
      </c>
      <c r="E283" s="215" t="s">
        <v>286</v>
      </c>
      <c r="F283" s="216" t="s">
        <v>646</v>
      </c>
      <c r="G283" s="48" t="s">
        <v>91</v>
      </c>
      <c r="H283" s="317">
        <v>3892.32</v>
      </c>
      <c r="I283" s="123"/>
      <c r="J283" s="253"/>
    </row>
    <row r="284" spans="1:10" s="29" customFormat="1" ht="14.25" x14ac:dyDescent="0.2">
      <c r="A284" s="413" t="s">
        <v>242</v>
      </c>
      <c r="B284" s="515" t="s">
        <v>82</v>
      </c>
      <c r="C284" s="516" t="s">
        <v>8</v>
      </c>
      <c r="D284" s="516" t="s">
        <v>37</v>
      </c>
      <c r="E284" s="215" t="s">
        <v>286</v>
      </c>
      <c r="F284" s="216" t="s">
        <v>646</v>
      </c>
      <c r="G284" s="48" t="s">
        <v>243</v>
      </c>
      <c r="H284" s="317">
        <v>2307.6799999999998</v>
      </c>
      <c r="I284" s="123"/>
      <c r="J284" s="253"/>
    </row>
    <row r="285" spans="1:10" s="29" customFormat="1" ht="25.5" x14ac:dyDescent="0.2">
      <c r="A285" s="497" t="s">
        <v>140</v>
      </c>
      <c r="B285" s="515" t="s">
        <v>82</v>
      </c>
      <c r="C285" s="516" t="s">
        <v>8</v>
      </c>
      <c r="D285" s="516" t="s">
        <v>37</v>
      </c>
      <c r="E285" s="215" t="s">
        <v>286</v>
      </c>
      <c r="F285" s="216" t="s">
        <v>646</v>
      </c>
      <c r="G285" s="48" t="s">
        <v>67</v>
      </c>
      <c r="H285" s="317">
        <v>2307.6799999999998</v>
      </c>
      <c r="I285" s="123"/>
      <c r="J285" s="253"/>
    </row>
    <row r="286" spans="1:10" s="29" customFormat="1" ht="25.5" x14ac:dyDescent="0.2">
      <c r="A286" s="170" t="s">
        <v>619</v>
      </c>
      <c r="B286" s="515" t="s">
        <v>82</v>
      </c>
      <c r="C286" s="516" t="s">
        <v>8</v>
      </c>
      <c r="D286" s="516" t="s">
        <v>37</v>
      </c>
      <c r="E286" s="215" t="s">
        <v>286</v>
      </c>
      <c r="F286" s="216" t="s">
        <v>647</v>
      </c>
      <c r="G286" s="48"/>
      <c r="H286" s="317">
        <v>265.10000000000002</v>
      </c>
      <c r="I286" s="123"/>
      <c r="J286" s="253"/>
    </row>
    <row r="287" spans="1:10" s="29" customFormat="1" ht="14.25" x14ac:dyDescent="0.2">
      <c r="A287" s="170" t="s">
        <v>238</v>
      </c>
      <c r="B287" s="515" t="s">
        <v>82</v>
      </c>
      <c r="C287" s="516" t="s">
        <v>8</v>
      </c>
      <c r="D287" s="516" t="s">
        <v>37</v>
      </c>
      <c r="E287" s="215" t="s">
        <v>286</v>
      </c>
      <c r="F287" s="216" t="s">
        <v>647</v>
      </c>
      <c r="G287" s="48" t="s">
        <v>239</v>
      </c>
      <c r="H287" s="317">
        <v>265.10000000000002</v>
      </c>
      <c r="I287" s="123"/>
      <c r="J287" s="253"/>
    </row>
    <row r="288" spans="1:10" s="29" customFormat="1" ht="25.5" x14ac:dyDescent="0.2">
      <c r="A288" s="170" t="s">
        <v>90</v>
      </c>
      <c r="B288" s="515" t="s">
        <v>82</v>
      </c>
      <c r="C288" s="516" t="s">
        <v>8</v>
      </c>
      <c r="D288" s="516" t="s">
        <v>37</v>
      </c>
      <c r="E288" s="215" t="s">
        <v>286</v>
      </c>
      <c r="F288" s="216" t="s">
        <v>647</v>
      </c>
      <c r="G288" s="48" t="s">
        <v>91</v>
      </c>
      <c r="H288" s="317">
        <v>265.10000000000002</v>
      </c>
      <c r="I288" s="123"/>
      <c r="J288" s="253"/>
    </row>
    <row r="289" spans="1:10" s="18" customFormat="1" ht="14.25" x14ac:dyDescent="0.2">
      <c r="A289" s="166" t="s">
        <v>14</v>
      </c>
      <c r="B289" s="159">
        <v>701</v>
      </c>
      <c r="C289" s="22" t="s">
        <v>8</v>
      </c>
      <c r="D289" s="22" t="s">
        <v>38</v>
      </c>
      <c r="E289" s="575"/>
      <c r="F289" s="576"/>
      <c r="G289" s="22"/>
      <c r="H289" s="311">
        <v>2558.5</v>
      </c>
      <c r="I289" s="124"/>
      <c r="J289" s="255"/>
    </row>
    <row r="290" spans="1:10" s="29" customFormat="1" ht="27" x14ac:dyDescent="0.2">
      <c r="A290" s="169" t="s">
        <v>174</v>
      </c>
      <c r="B290" s="111">
        <v>701</v>
      </c>
      <c r="C290" s="27" t="s">
        <v>8</v>
      </c>
      <c r="D290" s="27" t="s">
        <v>38</v>
      </c>
      <c r="E290" s="210" t="s">
        <v>185</v>
      </c>
      <c r="F290" s="211" t="s">
        <v>72</v>
      </c>
      <c r="G290" s="27"/>
      <c r="H290" s="312">
        <v>2558.5</v>
      </c>
      <c r="I290" s="125"/>
      <c r="J290" s="262"/>
    </row>
    <row r="291" spans="1:10" s="26" customFormat="1" ht="27" x14ac:dyDescent="0.2">
      <c r="A291" s="155" t="s">
        <v>538</v>
      </c>
      <c r="B291" s="230">
        <v>701</v>
      </c>
      <c r="C291" s="27" t="s">
        <v>8</v>
      </c>
      <c r="D291" s="27" t="s">
        <v>38</v>
      </c>
      <c r="E291" s="210" t="s">
        <v>453</v>
      </c>
      <c r="F291" s="211" t="s">
        <v>72</v>
      </c>
      <c r="G291" s="27"/>
      <c r="H291" s="312">
        <v>2558.5</v>
      </c>
      <c r="I291" s="125"/>
      <c r="J291" s="262"/>
    </row>
    <row r="292" spans="1:10" s="26" customFormat="1" ht="13.5" x14ac:dyDescent="0.25">
      <c r="A292" s="340" t="s">
        <v>224</v>
      </c>
      <c r="B292" s="230">
        <v>701</v>
      </c>
      <c r="C292" s="27" t="s">
        <v>8</v>
      </c>
      <c r="D292" s="27" t="s">
        <v>38</v>
      </c>
      <c r="E292" s="210" t="s">
        <v>453</v>
      </c>
      <c r="F292" s="211" t="s">
        <v>172</v>
      </c>
      <c r="G292" s="27"/>
      <c r="H292" s="312">
        <v>2558.5</v>
      </c>
      <c r="I292" s="125"/>
      <c r="J292" s="262"/>
    </row>
    <row r="293" spans="1:10" s="26" customFormat="1" x14ac:dyDescent="0.2">
      <c r="A293" s="448" t="s">
        <v>238</v>
      </c>
      <c r="B293" s="57">
        <v>701</v>
      </c>
      <c r="C293" s="28" t="s">
        <v>8</v>
      </c>
      <c r="D293" s="28" t="s">
        <v>38</v>
      </c>
      <c r="E293" s="218" t="s">
        <v>453</v>
      </c>
      <c r="F293" s="216" t="s">
        <v>172</v>
      </c>
      <c r="G293" s="28" t="s">
        <v>239</v>
      </c>
      <c r="H293" s="314">
        <v>2184</v>
      </c>
      <c r="I293" s="125"/>
      <c r="J293" s="262"/>
    </row>
    <row r="294" spans="1:10" s="26" customFormat="1" ht="25.5" x14ac:dyDescent="0.2">
      <c r="A294" s="168" t="s">
        <v>90</v>
      </c>
      <c r="B294" s="58">
        <v>701</v>
      </c>
      <c r="C294" s="28" t="s">
        <v>8</v>
      </c>
      <c r="D294" s="28" t="s">
        <v>38</v>
      </c>
      <c r="E294" s="218" t="s">
        <v>453</v>
      </c>
      <c r="F294" s="216" t="s">
        <v>172</v>
      </c>
      <c r="G294" s="28" t="s">
        <v>91</v>
      </c>
      <c r="H294" s="314">
        <v>2184</v>
      </c>
      <c r="I294" s="125"/>
      <c r="J294" s="262"/>
    </row>
    <row r="295" spans="1:10" s="26" customFormat="1" x14ac:dyDescent="0.2">
      <c r="A295" s="413" t="s">
        <v>242</v>
      </c>
      <c r="B295" s="57">
        <v>701</v>
      </c>
      <c r="C295" s="28" t="s">
        <v>8</v>
      </c>
      <c r="D295" s="28" t="s">
        <v>38</v>
      </c>
      <c r="E295" s="218" t="s">
        <v>453</v>
      </c>
      <c r="F295" s="216" t="s">
        <v>172</v>
      </c>
      <c r="G295" s="28" t="s">
        <v>243</v>
      </c>
      <c r="H295" s="314">
        <v>374.5</v>
      </c>
      <c r="I295" s="125"/>
      <c r="J295" s="262"/>
    </row>
    <row r="296" spans="1:10" s="29" customFormat="1" ht="25.5" x14ac:dyDescent="0.2">
      <c r="A296" s="352" t="s">
        <v>140</v>
      </c>
      <c r="B296" s="58">
        <v>701</v>
      </c>
      <c r="C296" s="28" t="s">
        <v>8</v>
      </c>
      <c r="D296" s="28" t="s">
        <v>38</v>
      </c>
      <c r="E296" s="218" t="s">
        <v>453</v>
      </c>
      <c r="F296" s="216" t="s">
        <v>172</v>
      </c>
      <c r="G296" s="28" t="s">
        <v>67</v>
      </c>
      <c r="H296" s="314">
        <v>374.5</v>
      </c>
      <c r="I296" s="126"/>
      <c r="J296" s="256"/>
    </row>
    <row r="297" spans="1:10" s="26" customFormat="1" ht="14.25" x14ac:dyDescent="0.2">
      <c r="A297" s="171" t="s">
        <v>48</v>
      </c>
      <c r="B297" s="22" t="s">
        <v>82</v>
      </c>
      <c r="C297" s="22" t="s">
        <v>8</v>
      </c>
      <c r="D297" s="22" t="s">
        <v>39</v>
      </c>
      <c r="E297" s="575"/>
      <c r="F297" s="576"/>
      <c r="G297" s="22"/>
      <c r="H297" s="311">
        <v>7690</v>
      </c>
      <c r="I297" s="117"/>
      <c r="J297" s="245"/>
    </row>
    <row r="298" spans="1:10" s="26" customFormat="1" ht="27" x14ac:dyDescent="0.2">
      <c r="A298" s="173" t="s">
        <v>174</v>
      </c>
      <c r="B298" s="27" t="s">
        <v>82</v>
      </c>
      <c r="C298" s="27" t="s">
        <v>8</v>
      </c>
      <c r="D298" s="27" t="s">
        <v>39</v>
      </c>
      <c r="E298" s="210" t="s">
        <v>185</v>
      </c>
      <c r="F298" s="211" t="s">
        <v>72</v>
      </c>
      <c r="G298" s="27"/>
      <c r="H298" s="312">
        <v>7690</v>
      </c>
      <c r="I298" s="117"/>
      <c r="J298" s="245"/>
    </row>
    <row r="299" spans="1:10" s="26" customFormat="1" ht="25.5" x14ac:dyDescent="0.2">
      <c r="A299" s="296" t="s">
        <v>539</v>
      </c>
      <c r="B299" s="87" t="s">
        <v>82</v>
      </c>
      <c r="C299" s="87" t="s">
        <v>8</v>
      </c>
      <c r="D299" s="87" t="s">
        <v>39</v>
      </c>
      <c r="E299" s="208" t="s">
        <v>454</v>
      </c>
      <c r="F299" s="209" t="s">
        <v>72</v>
      </c>
      <c r="G299" s="87"/>
      <c r="H299" s="313">
        <v>7690</v>
      </c>
      <c r="I299" s="117"/>
      <c r="J299" s="245"/>
    </row>
    <row r="300" spans="1:10" s="26" customFormat="1" ht="13.5" x14ac:dyDescent="0.2">
      <c r="A300" s="173" t="s">
        <v>237</v>
      </c>
      <c r="B300" s="27" t="s">
        <v>82</v>
      </c>
      <c r="C300" s="27" t="s">
        <v>8</v>
      </c>
      <c r="D300" s="27" t="s">
        <v>39</v>
      </c>
      <c r="E300" s="210" t="s">
        <v>454</v>
      </c>
      <c r="F300" s="211" t="s">
        <v>236</v>
      </c>
      <c r="G300" s="27"/>
      <c r="H300" s="312">
        <v>7690</v>
      </c>
      <c r="I300" s="117"/>
      <c r="J300" s="245"/>
    </row>
    <row r="301" spans="1:10" s="26" customFormat="1" x14ac:dyDescent="0.2">
      <c r="A301" s="448" t="s">
        <v>238</v>
      </c>
      <c r="B301" s="28" t="s">
        <v>82</v>
      </c>
      <c r="C301" s="28" t="s">
        <v>8</v>
      </c>
      <c r="D301" s="28" t="s">
        <v>39</v>
      </c>
      <c r="E301" s="218" t="s">
        <v>454</v>
      </c>
      <c r="F301" s="220" t="s">
        <v>236</v>
      </c>
      <c r="G301" s="28" t="s">
        <v>239</v>
      </c>
      <c r="H301" s="314">
        <v>2176.1999999999998</v>
      </c>
      <c r="I301" s="117"/>
      <c r="J301" s="245"/>
    </row>
    <row r="302" spans="1:10" s="26" customFormat="1" ht="25.5" x14ac:dyDescent="0.2">
      <c r="A302" s="168" t="s">
        <v>90</v>
      </c>
      <c r="B302" s="28" t="s">
        <v>82</v>
      </c>
      <c r="C302" s="28" t="s">
        <v>8</v>
      </c>
      <c r="D302" s="28" t="s">
        <v>39</v>
      </c>
      <c r="E302" s="218" t="s">
        <v>454</v>
      </c>
      <c r="F302" s="220" t="s">
        <v>236</v>
      </c>
      <c r="G302" s="28" t="s">
        <v>91</v>
      </c>
      <c r="H302" s="314">
        <v>2176.1999999999998</v>
      </c>
      <c r="I302" s="117"/>
      <c r="J302" s="245"/>
    </row>
    <row r="303" spans="1:10" s="26" customFormat="1" x14ac:dyDescent="0.2">
      <c r="A303" s="413" t="s">
        <v>242</v>
      </c>
      <c r="B303" s="28" t="s">
        <v>82</v>
      </c>
      <c r="C303" s="28" t="s">
        <v>8</v>
      </c>
      <c r="D303" s="28" t="s">
        <v>39</v>
      </c>
      <c r="E303" s="218" t="s">
        <v>454</v>
      </c>
      <c r="F303" s="220" t="s">
        <v>236</v>
      </c>
      <c r="G303" s="28" t="s">
        <v>243</v>
      </c>
      <c r="H303" s="314">
        <v>5513.8</v>
      </c>
      <c r="I303" s="117"/>
      <c r="J303" s="245"/>
    </row>
    <row r="304" spans="1:10" s="40" customFormat="1" ht="25.5" x14ac:dyDescent="0.2">
      <c r="A304" s="168" t="s">
        <v>140</v>
      </c>
      <c r="B304" s="28" t="s">
        <v>82</v>
      </c>
      <c r="C304" s="28" t="s">
        <v>8</v>
      </c>
      <c r="D304" s="28" t="s">
        <v>39</v>
      </c>
      <c r="E304" s="218" t="s">
        <v>454</v>
      </c>
      <c r="F304" s="220" t="s">
        <v>236</v>
      </c>
      <c r="G304" s="28" t="s">
        <v>67</v>
      </c>
      <c r="H304" s="314">
        <v>5513.8</v>
      </c>
      <c r="I304" s="117"/>
      <c r="J304" s="260" t="e">
        <v>#REF!</v>
      </c>
    </row>
    <row r="305" spans="1:10" s="29" customFormat="1" ht="14.25" x14ac:dyDescent="0.2">
      <c r="A305" s="175" t="s">
        <v>45</v>
      </c>
      <c r="B305" s="22">
        <v>701</v>
      </c>
      <c r="C305" s="22" t="s">
        <v>8</v>
      </c>
      <c r="D305" s="22" t="s">
        <v>42</v>
      </c>
      <c r="E305" s="575"/>
      <c r="F305" s="576"/>
      <c r="G305" s="22"/>
      <c r="H305" s="311">
        <v>889.2</v>
      </c>
      <c r="I305" s="126"/>
      <c r="J305" s="256"/>
    </row>
    <row r="306" spans="1:10" s="29" customFormat="1" ht="27" x14ac:dyDescent="0.2">
      <c r="A306" s="224" t="s">
        <v>517</v>
      </c>
      <c r="B306" s="227">
        <v>701</v>
      </c>
      <c r="C306" s="27" t="s">
        <v>8</v>
      </c>
      <c r="D306" s="27" t="s">
        <v>42</v>
      </c>
      <c r="E306" s="219" t="s">
        <v>156</v>
      </c>
      <c r="F306" s="152" t="s">
        <v>72</v>
      </c>
      <c r="G306" s="27"/>
      <c r="H306" s="312">
        <v>289.8</v>
      </c>
      <c r="I306" s="225"/>
      <c r="J306" s="246"/>
    </row>
    <row r="307" spans="1:10" s="26" customFormat="1" ht="13.5" x14ac:dyDescent="0.2">
      <c r="A307" s="347" t="s">
        <v>269</v>
      </c>
      <c r="B307" s="87" t="s">
        <v>82</v>
      </c>
      <c r="C307" s="27" t="s">
        <v>8</v>
      </c>
      <c r="D307" s="27" t="s">
        <v>42</v>
      </c>
      <c r="E307" s="208" t="s">
        <v>270</v>
      </c>
      <c r="F307" s="209" t="s">
        <v>72</v>
      </c>
      <c r="G307" s="87"/>
      <c r="H307" s="313">
        <v>289.8</v>
      </c>
      <c r="I307" s="125"/>
      <c r="J307" s="262"/>
    </row>
    <row r="308" spans="1:10" s="18" customFormat="1" ht="40.5" x14ac:dyDescent="0.2">
      <c r="A308" s="498" t="s">
        <v>377</v>
      </c>
      <c r="B308" s="211">
        <v>701</v>
      </c>
      <c r="C308" s="27" t="s">
        <v>8</v>
      </c>
      <c r="D308" s="27" t="s">
        <v>42</v>
      </c>
      <c r="E308" s="210" t="s">
        <v>270</v>
      </c>
      <c r="F308" s="211" t="s">
        <v>79</v>
      </c>
      <c r="G308" s="211"/>
      <c r="H308" s="342">
        <v>289.8</v>
      </c>
      <c r="I308" s="24">
        <v>61.1</v>
      </c>
      <c r="J308" s="343"/>
    </row>
    <row r="309" spans="1:10" s="18" customFormat="1" ht="38.25" x14ac:dyDescent="0.2">
      <c r="A309" s="411" t="s">
        <v>240</v>
      </c>
      <c r="B309" s="20">
        <v>701</v>
      </c>
      <c r="C309" s="20" t="s">
        <v>8</v>
      </c>
      <c r="D309" s="20" t="s">
        <v>42</v>
      </c>
      <c r="E309" s="218" t="s">
        <v>270</v>
      </c>
      <c r="F309" s="216" t="s">
        <v>79</v>
      </c>
      <c r="G309" s="28" t="s">
        <v>241</v>
      </c>
      <c r="H309" s="314">
        <v>217.1</v>
      </c>
      <c r="I309" s="24"/>
      <c r="J309" s="343"/>
    </row>
    <row r="310" spans="1:10" s="18" customFormat="1" x14ac:dyDescent="0.2">
      <c r="A310" s="168" t="s">
        <v>88</v>
      </c>
      <c r="B310" s="20">
        <v>701</v>
      </c>
      <c r="C310" s="20" t="s">
        <v>8</v>
      </c>
      <c r="D310" s="20" t="s">
        <v>42</v>
      </c>
      <c r="E310" s="218" t="s">
        <v>270</v>
      </c>
      <c r="F310" s="216" t="s">
        <v>79</v>
      </c>
      <c r="G310" s="20" t="s">
        <v>89</v>
      </c>
      <c r="H310" s="415">
        <v>217.1</v>
      </c>
      <c r="I310" s="25">
        <v>61.1</v>
      </c>
      <c r="J310" s="343"/>
    </row>
    <row r="311" spans="1:10" s="18" customFormat="1" x14ac:dyDescent="0.2">
      <c r="A311" s="448" t="s">
        <v>238</v>
      </c>
      <c r="B311" s="20">
        <v>701</v>
      </c>
      <c r="C311" s="20" t="s">
        <v>8</v>
      </c>
      <c r="D311" s="20" t="s">
        <v>42</v>
      </c>
      <c r="E311" s="218" t="s">
        <v>270</v>
      </c>
      <c r="F311" s="216" t="s">
        <v>79</v>
      </c>
      <c r="G311" s="20" t="s">
        <v>239</v>
      </c>
      <c r="H311" s="415">
        <v>72.7</v>
      </c>
      <c r="I311" s="126"/>
      <c r="J311" s="359"/>
    </row>
    <row r="312" spans="1:10" s="18" customFormat="1" ht="25.5" x14ac:dyDescent="0.2">
      <c r="A312" s="168" t="s">
        <v>90</v>
      </c>
      <c r="B312" s="20">
        <v>701</v>
      </c>
      <c r="C312" s="20" t="s">
        <v>8</v>
      </c>
      <c r="D312" s="20" t="s">
        <v>42</v>
      </c>
      <c r="E312" s="218" t="s">
        <v>270</v>
      </c>
      <c r="F312" s="216" t="s">
        <v>79</v>
      </c>
      <c r="G312" s="20" t="s">
        <v>91</v>
      </c>
      <c r="H312" s="415">
        <v>72.7</v>
      </c>
      <c r="I312" s="126"/>
      <c r="J312" s="359"/>
    </row>
    <row r="313" spans="1:10" s="29" customFormat="1" ht="40.5" x14ac:dyDescent="0.2">
      <c r="A313" s="173" t="s">
        <v>548</v>
      </c>
      <c r="B313" s="27" t="s">
        <v>82</v>
      </c>
      <c r="C313" s="27" t="s">
        <v>8</v>
      </c>
      <c r="D313" s="27" t="s">
        <v>42</v>
      </c>
      <c r="E313" s="210" t="s">
        <v>110</v>
      </c>
      <c r="F313" s="211" t="s">
        <v>72</v>
      </c>
      <c r="G313" s="27"/>
      <c r="H313" s="312">
        <v>599.4</v>
      </c>
      <c r="I313" s="126"/>
      <c r="J313" s="256"/>
    </row>
    <row r="314" spans="1:10" s="29" customFormat="1" ht="38.25" x14ac:dyDescent="0.2">
      <c r="A314" s="296" t="s">
        <v>298</v>
      </c>
      <c r="B314" s="27" t="s">
        <v>82</v>
      </c>
      <c r="C314" s="27" t="s">
        <v>8</v>
      </c>
      <c r="D314" s="27" t="s">
        <v>42</v>
      </c>
      <c r="E314" s="210" t="s">
        <v>287</v>
      </c>
      <c r="F314" s="211" t="s">
        <v>72</v>
      </c>
      <c r="G314" s="87"/>
      <c r="H314" s="313">
        <v>521.4</v>
      </c>
      <c r="I314" s="126"/>
      <c r="J314" s="256"/>
    </row>
    <row r="315" spans="1:10" s="29" customFormat="1" ht="54" x14ac:dyDescent="0.2">
      <c r="A315" s="173" t="s">
        <v>372</v>
      </c>
      <c r="B315" s="211" t="s">
        <v>82</v>
      </c>
      <c r="C315" s="27" t="s">
        <v>8</v>
      </c>
      <c r="D315" s="27" t="s">
        <v>42</v>
      </c>
      <c r="E315" s="210" t="s">
        <v>287</v>
      </c>
      <c r="F315" s="211" t="s">
        <v>142</v>
      </c>
      <c r="G315" s="27"/>
      <c r="H315" s="312">
        <v>500</v>
      </c>
      <c r="I315" s="126"/>
      <c r="J315" s="256"/>
    </row>
    <row r="316" spans="1:10" s="29" customFormat="1" ht="25.5" x14ac:dyDescent="0.2">
      <c r="A316" s="357" t="s">
        <v>246</v>
      </c>
      <c r="B316" s="220" t="s">
        <v>82</v>
      </c>
      <c r="C316" s="28" t="s">
        <v>8</v>
      </c>
      <c r="D316" s="28" t="s">
        <v>42</v>
      </c>
      <c r="E316" s="218" t="s">
        <v>287</v>
      </c>
      <c r="F316" s="220" t="s">
        <v>142</v>
      </c>
      <c r="G316" s="28" t="s">
        <v>247</v>
      </c>
      <c r="H316" s="314">
        <v>500</v>
      </c>
      <c r="I316" s="126"/>
      <c r="J316" s="256"/>
    </row>
    <row r="317" spans="1:10" s="29" customFormat="1" ht="25.5" x14ac:dyDescent="0.2">
      <c r="A317" s="170" t="s">
        <v>395</v>
      </c>
      <c r="B317" s="220" t="s">
        <v>82</v>
      </c>
      <c r="C317" s="28" t="s">
        <v>8</v>
      </c>
      <c r="D317" s="28" t="s">
        <v>42</v>
      </c>
      <c r="E317" s="218" t="s">
        <v>287</v>
      </c>
      <c r="F317" s="220" t="s">
        <v>142</v>
      </c>
      <c r="G317" s="28" t="s">
        <v>394</v>
      </c>
      <c r="H317" s="314">
        <v>500</v>
      </c>
      <c r="I317" s="126"/>
      <c r="J317" s="256"/>
    </row>
    <row r="318" spans="1:10" s="29" customFormat="1" ht="27" x14ac:dyDescent="0.2">
      <c r="A318" s="224" t="s">
        <v>202</v>
      </c>
      <c r="B318" s="211" t="s">
        <v>82</v>
      </c>
      <c r="C318" s="27" t="s">
        <v>8</v>
      </c>
      <c r="D318" s="27" t="s">
        <v>42</v>
      </c>
      <c r="E318" s="210" t="s">
        <v>287</v>
      </c>
      <c r="F318" s="211" t="s">
        <v>143</v>
      </c>
      <c r="G318" s="27"/>
      <c r="H318" s="312">
        <v>21.4</v>
      </c>
      <c r="I318" s="126"/>
      <c r="J318" s="256"/>
    </row>
    <row r="319" spans="1:10" s="29" customFormat="1" ht="25.5" x14ac:dyDescent="0.2">
      <c r="A319" s="357" t="s">
        <v>246</v>
      </c>
      <c r="B319" s="220" t="s">
        <v>82</v>
      </c>
      <c r="C319" s="28" t="s">
        <v>8</v>
      </c>
      <c r="D319" s="28" t="s">
        <v>42</v>
      </c>
      <c r="E319" s="218" t="s">
        <v>287</v>
      </c>
      <c r="F319" s="220" t="s">
        <v>143</v>
      </c>
      <c r="G319" s="28" t="s">
        <v>247</v>
      </c>
      <c r="H319" s="314">
        <v>21.4</v>
      </c>
      <c r="I319" s="126"/>
      <c r="J319" s="256"/>
    </row>
    <row r="320" spans="1:10" s="29" customFormat="1" ht="25.5" x14ac:dyDescent="0.2">
      <c r="A320" s="170" t="s">
        <v>395</v>
      </c>
      <c r="B320" s="220" t="s">
        <v>82</v>
      </c>
      <c r="C320" s="28" t="s">
        <v>8</v>
      </c>
      <c r="D320" s="28" t="s">
        <v>42</v>
      </c>
      <c r="E320" s="218" t="s">
        <v>287</v>
      </c>
      <c r="F320" s="220" t="s">
        <v>143</v>
      </c>
      <c r="G320" s="28" t="s">
        <v>394</v>
      </c>
      <c r="H320" s="314">
        <v>21.4</v>
      </c>
      <c r="I320" s="126"/>
      <c r="J320" s="256"/>
    </row>
    <row r="321" spans="1:10" s="18" customFormat="1" ht="27" x14ac:dyDescent="0.2">
      <c r="A321" s="169" t="s">
        <v>549</v>
      </c>
      <c r="B321" s="27" t="s">
        <v>82</v>
      </c>
      <c r="C321" s="47" t="s">
        <v>8</v>
      </c>
      <c r="D321" s="47" t="s">
        <v>42</v>
      </c>
      <c r="E321" s="210" t="s">
        <v>289</v>
      </c>
      <c r="F321" s="211" t="s">
        <v>72</v>
      </c>
      <c r="G321" s="48"/>
      <c r="H321" s="315">
        <v>13</v>
      </c>
      <c r="I321" s="127"/>
      <c r="J321" s="257"/>
    </row>
    <row r="322" spans="1:10" s="18" customFormat="1" ht="13.5" x14ac:dyDescent="0.25">
      <c r="A322" s="340" t="s">
        <v>224</v>
      </c>
      <c r="B322" s="27" t="s">
        <v>82</v>
      </c>
      <c r="C322" s="47" t="s">
        <v>8</v>
      </c>
      <c r="D322" s="47" t="s">
        <v>42</v>
      </c>
      <c r="E322" s="210" t="s">
        <v>289</v>
      </c>
      <c r="F322" s="211" t="s">
        <v>172</v>
      </c>
      <c r="G322" s="47"/>
      <c r="H322" s="315">
        <v>13</v>
      </c>
      <c r="I322" s="127"/>
      <c r="J322" s="257"/>
    </row>
    <row r="323" spans="1:10" s="18" customFormat="1" x14ac:dyDescent="0.2">
      <c r="A323" s="416" t="s">
        <v>244</v>
      </c>
      <c r="B323" s="28" t="s">
        <v>82</v>
      </c>
      <c r="C323" s="48" t="s">
        <v>8</v>
      </c>
      <c r="D323" s="48" t="s">
        <v>42</v>
      </c>
      <c r="E323" s="218" t="s">
        <v>289</v>
      </c>
      <c r="F323" s="220" t="s">
        <v>172</v>
      </c>
      <c r="G323" s="48" t="s">
        <v>245</v>
      </c>
      <c r="H323" s="317">
        <v>13</v>
      </c>
      <c r="I323" s="127"/>
      <c r="J323" s="257"/>
    </row>
    <row r="324" spans="1:10" s="18" customFormat="1" x14ac:dyDescent="0.2">
      <c r="A324" s="179" t="s">
        <v>92</v>
      </c>
      <c r="B324" s="28" t="s">
        <v>82</v>
      </c>
      <c r="C324" s="48" t="s">
        <v>8</v>
      </c>
      <c r="D324" s="48" t="s">
        <v>42</v>
      </c>
      <c r="E324" s="218" t="s">
        <v>289</v>
      </c>
      <c r="F324" s="220" t="s">
        <v>172</v>
      </c>
      <c r="G324" s="48" t="s">
        <v>93</v>
      </c>
      <c r="H324" s="317">
        <v>13</v>
      </c>
      <c r="I324" s="127"/>
      <c r="J324" s="257"/>
    </row>
    <row r="325" spans="1:10" s="18" customFormat="1" ht="13.5" x14ac:dyDescent="0.2">
      <c r="A325" s="169" t="s">
        <v>196</v>
      </c>
      <c r="B325" s="27" t="s">
        <v>82</v>
      </c>
      <c r="C325" s="47" t="s">
        <v>8</v>
      </c>
      <c r="D325" s="47" t="s">
        <v>42</v>
      </c>
      <c r="E325" s="213" t="s">
        <v>290</v>
      </c>
      <c r="F325" s="211" t="s">
        <v>72</v>
      </c>
      <c r="G325" s="47"/>
      <c r="H325" s="315">
        <v>65</v>
      </c>
      <c r="I325" s="127"/>
      <c r="J325" s="257"/>
    </row>
    <row r="326" spans="1:10" s="18" customFormat="1" ht="13.5" x14ac:dyDescent="0.25">
      <c r="A326" s="340" t="s">
        <v>224</v>
      </c>
      <c r="B326" s="27" t="s">
        <v>82</v>
      </c>
      <c r="C326" s="47" t="s">
        <v>8</v>
      </c>
      <c r="D326" s="47" t="s">
        <v>42</v>
      </c>
      <c r="E326" s="213" t="s">
        <v>290</v>
      </c>
      <c r="F326" s="211" t="s">
        <v>172</v>
      </c>
      <c r="G326" s="47"/>
      <c r="H326" s="315">
        <v>65</v>
      </c>
      <c r="I326" s="127"/>
      <c r="J326" s="257"/>
    </row>
    <row r="327" spans="1:10" s="18" customFormat="1" x14ac:dyDescent="0.2">
      <c r="A327" s="413" t="s">
        <v>242</v>
      </c>
      <c r="B327" s="220" t="s">
        <v>82</v>
      </c>
      <c r="C327" s="48" t="s">
        <v>8</v>
      </c>
      <c r="D327" s="48" t="s">
        <v>42</v>
      </c>
      <c r="E327" s="215" t="s">
        <v>290</v>
      </c>
      <c r="F327" s="220" t="s">
        <v>172</v>
      </c>
      <c r="G327" s="48" t="s">
        <v>243</v>
      </c>
      <c r="H327" s="317">
        <v>65</v>
      </c>
      <c r="I327" s="127"/>
      <c r="J327" s="257"/>
    </row>
    <row r="328" spans="1:10" s="18" customFormat="1" ht="25.5" x14ac:dyDescent="0.2">
      <c r="A328" s="170" t="s">
        <v>140</v>
      </c>
      <c r="B328" s="220" t="s">
        <v>82</v>
      </c>
      <c r="C328" s="48" t="s">
        <v>8</v>
      </c>
      <c r="D328" s="48" t="s">
        <v>42</v>
      </c>
      <c r="E328" s="215" t="s">
        <v>290</v>
      </c>
      <c r="F328" s="220" t="s">
        <v>172</v>
      </c>
      <c r="G328" s="48" t="s">
        <v>67</v>
      </c>
      <c r="H328" s="317">
        <v>65</v>
      </c>
      <c r="I328" s="127"/>
      <c r="J328" s="257"/>
    </row>
    <row r="329" spans="1:10" s="29" customFormat="1" ht="40.5" x14ac:dyDescent="0.2">
      <c r="A329" s="169" t="s">
        <v>550</v>
      </c>
      <c r="B329" s="211" t="s">
        <v>82</v>
      </c>
      <c r="C329" s="27" t="s">
        <v>8</v>
      </c>
      <c r="D329" s="27" t="s">
        <v>42</v>
      </c>
      <c r="E329" s="210" t="s">
        <v>186</v>
      </c>
      <c r="F329" s="211" t="s">
        <v>72</v>
      </c>
      <c r="G329" s="432"/>
      <c r="H329" s="312">
        <v>0</v>
      </c>
      <c r="I329" s="126"/>
      <c r="J329" s="256"/>
    </row>
    <row r="330" spans="1:10" s="29" customFormat="1" ht="13.5" x14ac:dyDescent="0.25">
      <c r="A330" s="340" t="s">
        <v>233</v>
      </c>
      <c r="B330" s="499">
        <v>701</v>
      </c>
      <c r="C330" s="34" t="s">
        <v>8</v>
      </c>
      <c r="D330" s="34" t="s">
        <v>42</v>
      </c>
      <c r="E330" s="210" t="s">
        <v>288</v>
      </c>
      <c r="F330" s="211" t="s">
        <v>72</v>
      </c>
      <c r="G330" s="28"/>
      <c r="H330" s="313">
        <v>0</v>
      </c>
      <c r="I330" s="126"/>
      <c r="J330" s="256"/>
    </row>
    <row r="331" spans="1:10" s="29" customFormat="1" ht="13.5" x14ac:dyDescent="0.25">
      <c r="A331" s="340" t="s">
        <v>224</v>
      </c>
      <c r="B331" s="211" t="s">
        <v>82</v>
      </c>
      <c r="C331" s="27" t="s">
        <v>8</v>
      </c>
      <c r="D331" s="27" t="s">
        <v>42</v>
      </c>
      <c r="E331" s="210" t="s">
        <v>288</v>
      </c>
      <c r="F331" s="211" t="s">
        <v>172</v>
      </c>
      <c r="G331" s="27"/>
      <c r="H331" s="312">
        <v>0</v>
      </c>
      <c r="I331" s="126"/>
      <c r="J331" s="256"/>
    </row>
    <row r="332" spans="1:10" s="29" customFormat="1" x14ac:dyDescent="0.2">
      <c r="A332" s="413" t="s">
        <v>242</v>
      </c>
      <c r="B332" s="220" t="s">
        <v>82</v>
      </c>
      <c r="C332" s="28" t="s">
        <v>8</v>
      </c>
      <c r="D332" s="28" t="s">
        <v>42</v>
      </c>
      <c r="E332" s="218" t="s">
        <v>288</v>
      </c>
      <c r="F332" s="220" t="s">
        <v>172</v>
      </c>
      <c r="G332" s="28" t="s">
        <v>243</v>
      </c>
      <c r="H332" s="314">
        <v>0</v>
      </c>
      <c r="I332" s="126"/>
      <c r="J332" s="256"/>
    </row>
    <row r="333" spans="1:10" s="29" customFormat="1" ht="25.5" x14ac:dyDescent="0.2">
      <c r="A333" s="170" t="s">
        <v>140</v>
      </c>
      <c r="B333" s="220" t="s">
        <v>82</v>
      </c>
      <c r="C333" s="28" t="s">
        <v>8</v>
      </c>
      <c r="D333" s="28" t="s">
        <v>42</v>
      </c>
      <c r="E333" s="218" t="s">
        <v>288</v>
      </c>
      <c r="F333" s="220" t="s">
        <v>172</v>
      </c>
      <c r="G333" s="28" t="s">
        <v>67</v>
      </c>
      <c r="H333" s="314">
        <v>0</v>
      </c>
      <c r="I333" s="126"/>
      <c r="J333" s="256"/>
    </row>
    <row r="334" spans="1:10" s="18" customFormat="1" ht="14.25" x14ac:dyDescent="0.2">
      <c r="A334" s="185" t="s">
        <v>15</v>
      </c>
      <c r="B334" s="97" t="s">
        <v>82</v>
      </c>
      <c r="C334" s="97" t="s">
        <v>35</v>
      </c>
      <c r="D334" s="98"/>
      <c r="E334" s="587"/>
      <c r="F334" s="588"/>
      <c r="G334" s="98"/>
      <c r="H334" s="161">
        <v>172704.17</v>
      </c>
      <c r="I334" s="320" t="e">
        <v>#REF!</v>
      </c>
      <c r="J334" s="121"/>
    </row>
    <row r="335" spans="1:10" s="29" customFormat="1" ht="14.25" x14ac:dyDescent="0.2">
      <c r="A335" s="426" t="s">
        <v>68</v>
      </c>
      <c r="B335" s="41" t="s">
        <v>82</v>
      </c>
      <c r="C335" s="41" t="s">
        <v>35</v>
      </c>
      <c r="D335" s="41" t="s">
        <v>33</v>
      </c>
      <c r="E335" s="575"/>
      <c r="F335" s="576"/>
      <c r="G335" s="41"/>
      <c r="H335" s="322">
        <v>26034.840000000004</v>
      </c>
      <c r="I335" s="118" t="e">
        <v>#REF!</v>
      </c>
      <c r="J335" s="262"/>
    </row>
    <row r="336" spans="1:10" s="29" customFormat="1" ht="27" x14ac:dyDescent="0.2">
      <c r="A336" s="224" t="s">
        <v>278</v>
      </c>
      <c r="B336" s="227">
        <v>701</v>
      </c>
      <c r="C336" s="47" t="s">
        <v>35</v>
      </c>
      <c r="D336" s="47" t="s">
        <v>33</v>
      </c>
      <c r="E336" s="219" t="s">
        <v>279</v>
      </c>
      <c r="F336" s="152" t="s">
        <v>72</v>
      </c>
      <c r="G336" s="47"/>
      <c r="H336" s="315">
        <v>9152.44</v>
      </c>
      <c r="I336" s="125"/>
      <c r="J336" s="262"/>
    </row>
    <row r="337" spans="1:10" s="18" customFormat="1" ht="14.25" x14ac:dyDescent="0.2">
      <c r="A337" s="348" t="s">
        <v>285</v>
      </c>
      <c r="B337" s="27" t="s">
        <v>82</v>
      </c>
      <c r="C337" s="47" t="s">
        <v>35</v>
      </c>
      <c r="D337" s="47" t="s">
        <v>33</v>
      </c>
      <c r="E337" s="210" t="s">
        <v>284</v>
      </c>
      <c r="F337" s="211" t="s">
        <v>72</v>
      </c>
      <c r="G337" s="105"/>
      <c r="H337" s="316">
        <v>9152.44</v>
      </c>
      <c r="I337" s="125"/>
      <c r="J337" s="251"/>
    </row>
    <row r="338" spans="1:10" s="18" customFormat="1" ht="14.25" x14ac:dyDescent="0.2">
      <c r="A338" s="445" t="s">
        <v>446</v>
      </c>
      <c r="B338" s="47" t="s">
        <v>82</v>
      </c>
      <c r="C338" s="47" t="s">
        <v>35</v>
      </c>
      <c r="D338" s="47" t="s">
        <v>33</v>
      </c>
      <c r="E338" s="213" t="s">
        <v>284</v>
      </c>
      <c r="F338" s="214" t="s">
        <v>447</v>
      </c>
      <c r="G338" s="216"/>
      <c r="H338" s="315">
        <v>3620.6</v>
      </c>
      <c r="I338" s="122"/>
      <c r="J338" s="251"/>
    </row>
    <row r="339" spans="1:10" s="18" customFormat="1" ht="14.25" x14ac:dyDescent="0.2">
      <c r="A339" s="448" t="s">
        <v>238</v>
      </c>
      <c r="B339" s="48" t="s">
        <v>82</v>
      </c>
      <c r="C339" s="48" t="s">
        <v>35</v>
      </c>
      <c r="D339" s="48" t="s">
        <v>33</v>
      </c>
      <c r="E339" s="215" t="s">
        <v>284</v>
      </c>
      <c r="F339" s="216" t="s">
        <v>447</v>
      </c>
      <c r="G339" s="216" t="s">
        <v>239</v>
      </c>
      <c r="H339" s="317">
        <v>3620.6</v>
      </c>
      <c r="I339" s="122"/>
      <c r="J339" s="251"/>
    </row>
    <row r="340" spans="1:10" s="18" customFormat="1" ht="25.5" x14ac:dyDescent="0.2">
      <c r="A340" s="353" t="s">
        <v>90</v>
      </c>
      <c r="B340" s="48" t="s">
        <v>82</v>
      </c>
      <c r="C340" s="48" t="s">
        <v>35</v>
      </c>
      <c r="D340" s="48" t="s">
        <v>33</v>
      </c>
      <c r="E340" s="215" t="s">
        <v>284</v>
      </c>
      <c r="F340" s="216" t="s">
        <v>447</v>
      </c>
      <c r="G340" s="48" t="s">
        <v>91</v>
      </c>
      <c r="H340" s="317">
        <v>3620.6</v>
      </c>
      <c r="I340" s="122"/>
      <c r="J340" s="251"/>
    </row>
    <row r="341" spans="1:10" s="18" customFormat="1" ht="14.25" x14ac:dyDescent="0.2">
      <c r="A341" s="186" t="s">
        <v>448</v>
      </c>
      <c r="B341" s="47" t="s">
        <v>82</v>
      </c>
      <c r="C341" s="47" t="s">
        <v>35</v>
      </c>
      <c r="D341" s="47" t="s">
        <v>33</v>
      </c>
      <c r="E341" s="213" t="s">
        <v>284</v>
      </c>
      <c r="F341" s="211" t="s">
        <v>449</v>
      </c>
      <c r="G341" s="47"/>
      <c r="H341" s="315">
        <v>1953</v>
      </c>
      <c r="I341" s="122"/>
      <c r="J341" s="251"/>
    </row>
    <row r="342" spans="1:10" s="18" customFormat="1" ht="14.25" x14ac:dyDescent="0.2">
      <c r="A342" s="448" t="s">
        <v>238</v>
      </c>
      <c r="B342" s="48" t="s">
        <v>82</v>
      </c>
      <c r="C342" s="48" t="s">
        <v>35</v>
      </c>
      <c r="D342" s="48" t="s">
        <v>33</v>
      </c>
      <c r="E342" s="215" t="s">
        <v>284</v>
      </c>
      <c r="F342" s="220" t="s">
        <v>449</v>
      </c>
      <c r="G342" s="48" t="s">
        <v>239</v>
      </c>
      <c r="H342" s="317">
        <v>1953</v>
      </c>
      <c r="I342" s="122"/>
      <c r="J342" s="251"/>
    </row>
    <row r="343" spans="1:10" s="18" customFormat="1" ht="25.5" x14ac:dyDescent="0.2">
      <c r="A343" s="191" t="s">
        <v>90</v>
      </c>
      <c r="B343" s="48" t="s">
        <v>82</v>
      </c>
      <c r="C343" s="48" t="s">
        <v>35</v>
      </c>
      <c r="D343" s="48" t="s">
        <v>33</v>
      </c>
      <c r="E343" s="215" t="s">
        <v>284</v>
      </c>
      <c r="F343" s="220" t="s">
        <v>449</v>
      </c>
      <c r="G343" s="48" t="s">
        <v>91</v>
      </c>
      <c r="H343" s="317">
        <v>1953</v>
      </c>
      <c r="I343" s="122"/>
      <c r="J343" s="251"/>
    </row>
    <row r="344" spans="1:10" s="18" customFormat="1" ht="14.25" x14ac:dyDescent="0.2">
      <c r="A344" s="169" t="s">
        <v>450</v>
      </c>
      <c r="B344" s="47" t="s">
        <v>82</v>
      </c>
      <c r="C344" s="47" t="s">
        <v>35</v>
      </c>
      <c r="D344" s="47" t="s">
        <v>33</v>
      </c>
      <c r="E344" s="213" t="s">
        <v>284</v>
      </c>
      <c r="F344" s="427" t="s">
        <v>488</v>
      </c>
      <c r="G344" s="47"/>
      <c r="H344" s="315">
        <v>3578.84</v>
      </c>
      <c r="I344" s="122"/>
      <c r="J344" s="251"/>
    </row>
    <row r="345" spans="1:10" s="18" customFormat="1" ht="14.25" x14ac:dyDescent="0.2">
      <c r="A345" s="448" t="s">
        <v>238</v>
      </c>
      <c r="B345" s="48" t="s">
        <v>82</v>
      </c>
      <c r="C345" s="48" t="s">
        <v>35</v>
      </c>
      <c r="D345" s="48" t="s">
        <v>33</v>
      </c>
      <c r="E345" s="215" t="s">
        <v>284</v>
      </c>
      <c r="F345" s="428" t="s">
        <v>488</v>
      </c>
      <c r="G345" s="48" t="s">
        <v>239</v>
      </c>
      <c r="H345" s="317">
        <v>3409.27</v>
      </c>
      <c r="I345" s="122"/>
      <c r="J345" s="249" t="e">
        <v>#REF!</v>
      </c>
    </row>
    <row r="346" spans="1:10" s="26" customFormat="1" ht="25.5" x14ac:dyDescent="0.2">
      <c r="A346" s="170" t="s">
        <v>90</v>
      </c>
      <c r="B346" s="48" t="s">
        <v>82</v>
      </c>
      <c r="C346" s="48" t="s">
        <v>35</v>
      </c>
      <c r="D346" s="48" t="s">
        <v>33</v>
      </c>
      <c r="E346" s="215" t="s">
        <v>284</v>
      </c>
      <c r="F346" s="428" t="s">
        <v>488</v>
      </c>
      <c r="G346" s="48" t="s">
        <v>91</v>
      </c>
      <c r="H346" s="317">
        <v>3409.27</v>
      </c>
      <c r="I346" s="119" t="e">
        <v>#REF!</v>
      </c>
      <c r="J346" s="429"/>
    </row>
    <row r="347" spans="1:10" s="26" customFormat="1" x14ac:dyDescent="0.2">
      <c r="A347" s="413" t="s">
        <v>242</v>
      </c>
      <c r="B347" s="48" t="s">
        <v>82</v>
      </c>
      <c r="C347" s="48" t="s">
        <v>35</v>
      </c>
      <c r="D347" s="48" t="s">
        <v>33</v>
      </c>
      <c r="E347" s="215" t="s">
        <v>284</v>
      </c>
      <c r="F347" s="428" t="s">
        <v>488</v>
      </c>
      <c r="G347" s="48" t="s">
        <v>243</v>
      </c>
      <c r="H347" s="317">
        <v>169.57</v>
      </c>
      <c r="I347" s="119"/>
      <c r="J347" s="524"/>
    </row>
    <row r="348" spans="1:10" s="26" customFormat="1" x14ac:dyDescent="0.2">
      <c r="A348" s="170" t="s">
        <v>62</v>
      </c>
      <c r="B348" s="48" t="s">
        <v>82</v>
      </c>
      <c r="C348" s="48" t="s">
        <v>35</v>
      </c>
      <c r="D348" s="48" t="s">
        <v>33</v>
      </c>
      <c r="E348" s="215" t="s">
        <v>284</v>
      </c>
      <c r="F348" s="428" t="s">
        <v>488</v>
      </c>
      <c r="G348" s="48" t="s">
        <v>63</v>
      </c>
      <c r="H348" s="317">
        <v>169.57</v>
      </c>
      <c r="I348" s="119"/>
      <c r="J348" s="524"/>
    </row>
    <row r="349" spans="1:10" s="26" customFormat="1" ht="51" x14ac:dyDescent="0.2">
      <c r="A349" s="299" t="s">
        <v>650</v>
      </c>
      <c r="B349" s="105" t="s">
        <v>82</v>
      </c>
      <c r="C349" s="105" t="s">
        <v>35</v>
      </c>
      <c r="D349" s="105" t="s">
        <v>33</v>
      </c>
      <c r="E349" s="212" t="s">
        <v>651</v>
      </c>
      <c r="F349" s="525" t="s">
        <v>72</v>
      </c>
      <c r="G349" s="105"/>
      <c r="H349" s="316">
        <v>16882.400000000001</v>
      </c>
      <c r="I349" s="130"/>
      <c r="J349" s="524"/>
    </row>
    <row r="350" spans="1:10" s="26" customFormat="1" ht="13.5" x14ac:dyDescent="0.2">
      <c r="A350" s="169" t="s">
        <v>621</v>
      </c>
      <c r="B350" s="515" t="s">
        <v>82</v>
      </c>
      <c r="C350" s="516" t="s">
        <v>35</v>
      </c>
      <c r="D350" s="516" t="s">
        <v>33</v>
      </c>
      <c r="E350" s="213" t="s">
        <v>649</v>
      </c>
      <c r="F350" s="427">
        <v>10000</v>
      </c>
      <c r="G350" s="47"/>
      <c r="H350" s="315">
        <v>0</v>
      </c>
      <c r="I350" s="119"/>
      <c r="J350" s="524"/>
    </row>
    <row r="351" spans="1:10" s="26" customFormat="1" x14ac:dyDescent="0.2">
      <c r="A351" s="448" t="s">
        <v>238</v>
      </c>
      <c r="B351" s="515" t="s">
        <v>82</v>
      </c>
      <c r="C351" s="516" t="s">
        <v>35</v>
      </c>
      <c r="D351" s="516" t="s">
        <v>33</v>
      </c>
      <c r="E351" s="215" t="s">
        <v>649</v>
      </c>
      <c r="F351" s="428">
        <v>10000</v>
      </c>
      <c r="G351" s="48" t="s">
        <v>239</v>
      </c>
      <c r="H351" s="317">
        <v>0</v>
      </c>
      <c r="I351" s="119"/>
      <c r="J351" s="524"/>
    </row>
    <row r="352" spans="1:10" s="26" customFormat="1" ht="25.5" x14ac:dyDescent="0.2">
      <c r="A352" s="170" t="s">
        <v>90</v>
      </c>
      <c r="B352" s="515" t="s">
        <v>82</v>
      </c>
      <c r="C352" s="516" t="s">
        <v>35</v>
      </c>
      <c r="D352" s="516" t="s">
        <v>33</v>
      </c>
      <c r="E352" s="215" t="s">
        <v>649</v>
      </c>
      <c r="F352" s="428">
        <v>10000</v>
      </c>
      <c r="G352" s="48" t="s">
        <v>91</v>
      </c>
      <c r="H352" s="317">
        <v>0</v>
      </c>
      <c r="I352" s="119"/>
      <c r="J352" s="524"/>
    </row>
    <row r="353" spans="1:10" s="26" customFormat="1" x14ac:dyDescent="0.2">
      <c r="A353" s="170" t="s">
        <v>690</v>
      </c>
      <c r="B353" s="515" t="s">
        <v>82</v>
      </c>
      <c r="C353" s="516" t="s">
        <v>35</v>
      </c>
      <c r="D353" s="516" t="s">
        <v>33</v>
      </c>
      <c r="E353" s="215" t="s">
        <v>649</v>
      </c>
      <c r="F353" s="428">
        <v>10000</v>
      </c>
      <c r="G353" s="48" t="s">
        <v>688</v>
      </c>
      <c r="H353" s="317">
        <v>690</v>
      </c>
      <c r="I353" s="119"/>
      <c r="J353" s="524"/>
    </row>
    <row r="354" spans="1:10" s="26" customFormat="1" x14ac:dyDescent="0.2">
      <c r="A354" s="170" t="s">
        <v>691</v>
      </c>
      <c r="B354" s="515" t="s">
        <v>82</v>
      </c>
      <c r="C354" s="516" t="s">
        <v>35</v>
      </c>
      <c r="D354" s="516" t="s">
        <v>33</v>
      </c>
      <c r="E354" s="215" t="s">
        <v>649</v>
      </c>
      <c r="F354" s="428">
        <v>10000</v>
      </c>
      <c r="G354" s="48" t="s">
        <v>689</v>
      </c>
      <c r="H354" s="317">
        <v>690</v>
      </c>
      <c r="I354" s="119"/>
      <c r="J354" s="524"/>
    </row>
    <row r="355" spans="1:10" s="26" customFormat="1" ht="13.5" x14ac:dyDescent="0.2">
      <c r="A355" s="169" t="s">
        <v>724</v>
      </c>
      <c r="B355" s="531">
        <v>701</v>
      </c>
      <c r="C355" s="47" t="s">
        <v>35</v>
      </c>
      <c r="D355" s="47" t="s">
        <v>33</v>
      </c>
      <c r="E355" s="213" t="s">
        <v>649</v>
      </c>
      <c r="F355" s="427">
        <v>61110</v>
      </c>
      <c r="G355" s="47"/>
      <c r="H355" s="315">
        <v>16192.4</v>
      </c>
      <c r="I355" s="119"/>
      <c r="J355" s="524"/>
    </row>
    <row r="356" spans="1:10" s="26" customFormat="1" x14ac:dyDescent="0.2">
      <c r="A356" s="170" t="s">
        <v>238</v>
      </c>
      <c r="B356" s="532">
        <v>701</v>
      </c>
      <c r="C356" s="48" t="s">
        <v>35</v>
      </c>
      <c r="D356" s="48" t="s">
        <v>33</v>
      </c>
      <c r="E356" s="215" t="s">
        <v>649</v>
      </c>
      <c r="F356" s="428">
        <v>61110</v>
      </c>
      <c r="G356" s="48" t="s">
        <v>239</v>
      </c>
      <c r="H356" s="317">
        <v>15528.5</v>
      </c>
      <c r="I356" s="119"/>
      <c r="J356" s="524"/>
    </row>
    <row r="357" spans="1:10" s="26" customFormat="1" ht="25.5" x14ac:dyDescent="0.2">
      <c r="A357" s="170" t="s">
        <v>90</v>
      </c>
      <c r="B357" s="532">
        <v>701</v>
      </c>
      <c r="C357" s="48" t="s">
        <v>35</v>
      </c>
      <c r="D357" s="48" t="s">
        <v>33</v>
      </c>
      <c r="E357" s="215" t="s">
        <v>649</v>
      </c>
      <c r="F357" s="428">
        <v>61110</v>
      </c>
      <c r="G357" s="48" t="s">
        <v>91</v>
      </c>
      <c r="H357" s="317">
        <v>15528.5</v>
      </c>
      <c r="I357" s="119"/>
      <c r="J357" s="524"/>
    </row>
    <row r="358" spans="1:10" s="26" customFormat="1" ht="27" x14ac:dyDescent="0.2">
      <c r="A358" s="169" t="s">
        <v>727</v>
      </c>
      <c r="B358" s="531">
        <v>701</v>
      </c>
      <c r="C358" s="47" t="s">
        <v>35</v>
      </c>
      <c r="D358" s="47" t="s">
        <v>33</v>
      </c>
      <c r="E358" s="213" t="s">
        <v>649</v>
      </c>
      <c r="F358" s="427" t="s">
        <v>728</v>
      </c>
      <c r="G358" s="47"/>
      <c r="H358" s="315">
        <v>663.9</v>
      </c>
      <c r="I358" s="119"/>
      <c r="J358" s="524"/>
    </row>
    <row r="359" spans="1:10" s="26" customFormat="1" x14ac:dyDescent="0.2">
      <c r="A359" s="170" t="s">
        <v>238</v>
      </c>
      <c r="B359" s="532">
        <v>701</v>
      </c>
      <c r="C359" s="48" t="s">
        <v>35</v>
      </c>
      <c r="D359" s="48" t="s">
        <v>33</v>
      </c>
      <c r="E359" s="215" t="s">
        <v>649</v>
      </c>
      <c r="F359" s="428" t="s">
        <v>728</v>
      </c>
      <c r="G359" s="48" t="s">
        <v>239</v>
      </c>
      <c r="H359" s="317">
        <v>663.9</v>
      </c>
      <c r="I359" s="119"/>
      <c r="J359" s="524"/>
    </row>
    <row r="360" spans="1:10" s="26" customFormat="1" ht="25.5" x14ac:dyDescent="0.2">
      <c r="A360" s="170" t="s">
        <v>90</v>
      </c>
      <c r="B360" s="532">
        <v>701</v>
      </c>
      <c r="C360" s="48" t="s">
        <v>35</v>
      </c>
      <c r="D360" s="48" t="s">
        <v>33</v>
      </c>
      <c r="E360" s="215" t="s">
        <v>649</v>
      </c>
      <c r="F360" s="428" t="s">
        <v>728</v>
      </c>
      <c r="G360" s="48" t="s">
        <v>91</v>
      </c>
      <c r="H360" s="317">
        <v>663.9</v>
      </c>
      <c r="I360" s="119"/>
      <c r="J360" s="524"/>
    </row>
    <row r="361" spans="1:10" s="18" customFormat="1" ht="14.25" x14ac:dyDescent="0.2">
      <c r="A361" s="166" t="s">
        <v>387</v>
      </c>
      <c r="B361" s="159">
        <v>701</v>
      </c>
      <c r="C361" s="22" t="s">
        <v>35</v>
      </c>
      <c r="D361" s="22" t="s">
        <v>36</v>
      </c>
      <c r="E361" s="575"/>
      <c r="F361" s="576"/>
      <c r="G361" s="22"/>
      <c r="H361" s="23">
        <v>123070.05</v>
      </c>
      <c r="I361" s="311" t="e">
        <v>#REF!</v>
      </c>
      <c r="J361" s="359"/>
    </row>
    <row r="362" spans="1:10" s="18" customFormat="1" ht="40.5" x14ac:dyDescent="0.2">
      <c r="A362" s="155" t="s">
        <v>460</v>
      </c>
      <c r="B362" s="111">
        <v>701</v>
      </c>
      <c r="C362" s="27" t="s">
        <v>35</v>
      </c>
      <c r="D362" s="27" t="s">
        <v>36</v>
      </c>
      <c r="E362" s="210" t="s">
        <v>204</v>
      </c>
      <c r="F362" s="211" t="s">
        <v>72</v>
      </c>
      <c r="G362" s="27"/>
      <c r="H362" s="24">
        <v>123070.05</v>
      </c>
      <c r="I362" s="313" t="e">
        <v>#REF!</v>
      </c>
      <c r="J362" s="359"/>
    </row>
    <row r="363" spans="1:10" s="32" customFormat="1" ht="27" x14ac:dyDescent="0.2">
      <c r="A363" s="169" t="s">
        <v>470</v>
      </c>
      <c r="B363" s="47" t="s">
        <v>82</v>
      </c>
      <c r="C363" s="47" t="s">
        <v>35</v>
      </c>
      <c r="D363" s="47" t="s">
        <v>36</v>
      </c>
      <c r="E363" s="210" t="s">
        <v>363</v>
      </c>
      <c r="F363" s="211" t="s">
        <v>72</v>
      </c>
      <c r="G363" s="56"/>
      <c r="H363" s="315">
        <v>0</v>
      </c>
      <c r="I363" s="129"/>
      <c r="J363" s="261"/>
    </row>
    <row r="364" spans="1:10" s="32" customFormat="1" ht="13.5" x14ac:dyDescent="0.2">
      <c r="A364" s="224" t="s">
        <v>224</v>
      </c>
      <c r="B364" s="48" t="s">
        <v>82</v>
      </c>
      <c r="C364" s="47" t="s">
        <v>35</v>
      </c>
      <c r="D364" s="47" t="s">
        <v>36</v>
      </c>
      <c r="E364" s="213" t="s">
        <v>363</v>
      </c>
      <c r="F364" s="214" t="s">
        <v>172</v>
      </c>
      <c r="G364" s="56"/>
      <c r="H364" s="315">
        <v>0</v>
      </c>
      <c r="I364" s="129"/>
      <c r="J364" s="261"/>
    </row>
    <row r="365" spans="1:10" s="32" customFormat="1" ht="13.5" x14ac:dyDescent="0.2">
      <c r="A365" s="448" t="s">
        <v>238</v>
      </c>
      <c r="B365" s="48" t="s">
        <v>82</v>
      </c>
      <c r="C365" s="48" t="s">
        <v>35</v>
      </c>
      <c r="D365" s="48" t="s">
        <v>36</v>
      </c>
      <c r="E365" s="215" t="s">
        <v>363</v>
      </c>
      <c r="F365" s="216" t="s">
        <v>172</v>
      </c>
      <c r="G365" s="48" t="s">
        <v>239</v>
      </c>
      <c r="H365" s="317">
        <v>0</v>
      </c>
      <c r="I365" s="129"/>
      <c r="J365" s="261"/>
    </row>
    <row r="366" spans="1:10" s="32" customFormat="1" ht="25.5" x14ac:dyDescent="0.2">
      <c r="A366" s="170" t="s">
        <v>90</v>
      </c>
      <c r="B366" s="48" t="s">
        <v>82</v>
      </c>
      <c r="C366" s="48" t="s">
        <v>35</v>
      </c>
      <c r="D366" s="48" t="s">
        <v>36</v>
      </c>
      <c r="E366" s="215" t="s">
        <v>363</v>
      </c>
      <c r="F366" s="216" t="s">
        <v>172</v>
      </c>
      <c r="G366" s="48" t="s">
        <v>91</v>
      </c>
      <c r="H366" s="317">
        <v>0</v>
      </c>
      <c r="I366" s="129"/>
      <c r="J366" s="261"/>
    </row>
    <row r="367" spans="1:10" s="32" customFormat="1" ht="27" x14ac:dyDescent="0.2">
      <c r="A367" s="169" t="s">
        <v>369</v>
      </c>
      <c r="B367" s="47" t="s">
        <v>82</v>
      </c>
      <c r="C367" s="47" t="s">
        <v>35</v>
      </c>
      <c r="D367" s="47" t="s">
        <v>36</v>
      </c>
      <c r="E367" s="213" t="s">
        <v>364</v>
      </c>
      <c r="F367" s="214" t="s">
        <v>72</v>
      </c>
      <c r="G367" s="47"/>
      <c r="H367" s="312">
        <v>17978.12</v>
      </c>
      <c r="I367" s="129"/>
      <c r="J367" s="261"/>
    </row>
    <row r="368" spans="1:10" s="32" customFormat="1" ht="13.5" x14ac:dyDescent="0.2">
      <c r="A368" s="224" t="s">
        <v>224</v>
      </c>
      <c r="B368" s="47" t="s">
        <v>82</v>
      </c>
      <c r="C368" s="47" t="s">
        <v>35</v>
      </c>
      <c r="D368" s="47" t="s">
        <v>36</v>
      </c>
      <c r="E368" s="213" t="s">
        <v>364</v>
      </c>
      <c r="F368" s="214" t="s">
        <v>172</v>
      </c>
      <c r="G368" s="56"/>
      <c r="H368" s="315">
        <v>958.12</v>
      </c>
      <c r="I368" s="129"/>
      <c r="J368" s="261"/>
    </row>
    <row r="369" spans="1:10" s="29" customFormat="1" ht="13.5" x14ac:dyDescent="0.2">
      <c r="A369" s="448" t="s">
        <v>238</v>
      </c>
      <c r="B369" s="48" t="s">
        <v>82</v>
      </c>
      <c r="C369" s="48" t="s">
        <v>35</v>
      </c>
      <c r="D369" s="48" t="s">
        <v>36</v>
      </c>
      <c r="E369" s="215" t="s">
        <v>364</v>
      </c>
      <c r="F369" s="216" t="s">
        <v>172</v>
      </c>
      <c r="G369" s="48" t="s">
        <v>239</v>
      </c>
      <c r="H369" s="317">
        <v>958.12</v>
      </c>
      <c r="I369" s="129"/>
      <c r="J369" s="256">
        <v>0</v>
      </c>
    </row>
    <row r="370" spans="1:10" s="32" customFormat="1" ht="25.5" x14ac:dyDescent="0.2">
      <c r="A370" s="170" t="s">
        <v>90</v>
      </c>
      <c r="B370" s="48" t="s">
        <v>82</v>
      </c>
      <c r="C370" s="48" t="s">
        <v>35</v>
      </c>
      <c r="D370" s="48" t="s">
        <v>36</v>
      </c>
      <c r="E370" s="215" t="s">
        <v>364</v>
      </c>
      <c r="F370" s="216" t="s">
        <v>172</v>
      </c>
      <c r="G370" s="48" t="s">
        <v>91</v>
      </c>
      <c r="H370" s="317">
        <v>958.12</v>
      </c>
      <c r="I370" s="126">
        <v>0</v>
      </c>
      <c r="J370" s="261"/>
    </row>
    <row r="371" spans="1:10" s="32" customFormat="1" ht="25.5" x14ac:dyDescent="0.2">
      <c r="A371" s="170" t="s">
        <v>622</v>
      </c>
      <c r="B371" s="515" t="s">
        <v>82</v>
      </c>
      <c r="C371" s="516" t="s">
        <v>35</v>
      </c>
      <c r="D371" s="516" t="s">
        <v>36</v>
      </c>
      <c r="E371" s="215" t="s">
        <v>652</v>
      </c>
      <c r="F371" s="216" t="s">
        <v>172</v>
      </c>
      <c r="G371" s="48"/>
      <c r="H371" s="317">
        <v>17020</v>
      </c>
      <c r="I371" s="126"/>
      <c r="J371" s="261"/>
    </row>
    <row r="372" spans="1:10" s="32" customFormat="1" ht="13.5" x14ac:dyDescent="0.2">
      <c r="A372" s="448" t="s">
        <v>238</v>
      </c>
      <c r="B372" s="515" t="s">
        <v>82</v>
      </c>
      <c r="C372" s="516" t="s">
        <v>35</v>
      </c>
      <c r="D372" s="516" t="s">
        <v>36</v>
      </c>
      <c r="E372" s="215" t="s">
        <v>652</v>
      </c>
      <c r="F372" s="216" t="s">
        <v>172</v>
      </c>
      <c r="G372" s="48" t="s">
        <v>239</v>
      </c>
      <c r="H372" s="317">
        <v>17020</v>
      </c>
      <c r="I372" s="126"/>
      <c r="J372" s="261"/>
    </row>
    <row r="373" spans="1:10" s="32" customFormat="1" ht="25.5" x14ac:dyDescent="0.2">
      <c r="A373" s="170" t="s">
        <v>90</v>
      </c>
      <c r="B373" s="515" t="s">
        <v>82</v>
      </c>
      <c r="C373" s="516" t="s">
        <v>35</v>
      </c>
      <c r="D373" s="516" t="s">
        <v>36</v>
      </c>
      <c r="E373" s="215" t="s">
        <v>652</v>
      </c>
      <c r="F373" s="216" t="s">
        <v>172</v>
      </c>
      <c r="G373" s="48" t="s">
        <v>91</v>
      </c>
      <c r="H373" s="317">
        <v>17020</v>
      </c>
      <c r="I373" s="126"/>
      <c r="J373" s="261"/>
    </row>
    <row r="374" spans="1:10" s="32" customFormat="1" ht="27" x14ac:dyDescent="0.2">
      <c r="A374" s="169" t="s">
        <v>623</v>
      </c>
      <c r="B374" s="47" t="s">
        <v>82</v>
      </c>
      <c r="C374" s="47" t="s">
        <v>35</v>
      </c>
      <c r="D374" s="47" t="s">
        <v>36</v>
      </c>
      <c r="E374" s="213" t="s">
        <v>653</v>
      </c>
      <c r="F374" s="214" t="s">
        <v>72</v>
      </c>
      <c r="G374" s="47"/>
      <c r="H374" s="312">
        <v>3480</v>
      </c>
      <c r="I374" s="126"/>
      <c r="J374" s="261"/>
    </row>
    <row r="375" spans="1:10" s="32" customFormat="1" ht="13.5" x14ac:dyDescent="0.2">
      <c r="A375" s="224" t="s">
        <v>224</v>
      </c>
      <c r="B375" s="47" t="s">
        <v>82</v>
      </c>
      <c r="C375" s="47" t="s">
        <v>35</v>
      </c>
      <c r="D375" s="47" t="s">
        <v>36</v>
      </c>
      <c r="E375" s="213" t="s">
        <v>653</v>
      </c>
      <c r="F375" s="214" t="s">
        <v>172</v>
      </c>
      <c r="G375" s="56"/>
      <c r="H375" s="315">
        <v>0</v>
      </c>
      <c r="I375" s="126"/>
      <c r="J375" s="261"/>
    </row>
    <row r="376" spans="1:10" s="32" customFormat="1" ht="13.5" x14ac:dyDescent="0.2">
      <c r="A376" s="448" t="s">
        <v>238</v>
      </c>
      <c r="B376" s="48" t="s">
        <v>82</v>
      </c>
      <c r="C376" s="48" t="s">
        <v>35</v>
      </c>
      <c r="D376" s="48" t="s">
        <v>36</v>
      </c>
      <c r="E376" s="215" t="s">
        <v>653</v>
      </c>
      <c r="F376" s="216" t="s">
        <v>172</v>
      </c>
      <c r="G376" s="48" t="s">
        <v>239</v>
      </c>
      <c r="H376" s="317">
        <v>0</v>
      </c>
      <c r="I376" s="126"/>
      <c r="J376" s="261"/>
    </row>
    <row r="377" spans="1:10" s="32" customFormat="1" ht="25.5" x14ac:dyDescent="0.2">
      <c r="A377" s="170" t="s">
        <v>90</v>
      </c>
      <c r="B377" s="48" t="s">
        <v>82</v>
      </c>
      <c r="C377" s="48" t="s">
        <v>35</v>
      </c>
      <c r="D377" s="48" t="s">
        <v>36</v>
      </c>
      <c r="E377" s="215" t="s">
        <v>653</v>
      </c>
      <c r="F377" s="216" t="s">
        <v>172</v>
      </c>
      <c r="G377" s="48" t="s">
        <v>91</v>
      </c>
      <c r="H377" s="317">
        <v>0</v>
      </c>
      <c r="I377" s="126"/>
      <c r="J377" s="261"/>
    </row>
    <row r="378" spans="1:10" s="32" customFormat="1" ht="25.5" x14ac:dyDescent="0.2">
      <c r="A378" s="170" t="s">
        <v>624</v>
      </c>
      <c r="B378" s="48" t="s">
        <v>82</v>
      </c>
      <c r="C378" s="48" t="s">
        <v>35</v>
      </c>
      <c r="D378" s="48" t="s">
        <v>36</v>
      </c>
      <c r="E378" s="215" t="s">
        <v>654</v>
      </c>
      <c r="F378" s="216" t="s">
        <v>172</v>
      </c>
      <c r="G378" s="48"/>
      <c r="H378" s="317">
        <v>3480</v>
      </c>
      <c r="I378" s="126"/>
      <c r="J378" s="261"/>
    </row>
    <row r="379" spans="1:10" s="32" customFormat="1" ht="13.5" x14ac:dyDescent="0.2">
      <c r="A379" s="448" t="s">
        <v>238</v>
      </c>
      <c r="B379" s="48" t="s">
        <v>82</v>
      </c>
      <c r="C379" s="48" t="s">
        <v>35</v>
      </c>
      <c r="D379" s="48" t="s">
        <v>36</v>
      </c>
      <c r="E379" s="215" t="s">
        <v>654</v>
      </c>
      <c r="F379" s="216" t="s">
        <v>172</v>
      </c>
      <c r="G379" s="48" t="s">
        <v>239</v>
      </c>
      <c r="H379" s="317">
        <v>3480</v>
      </c>
      <c r="I379" s="126"/>
      <c r="J379" s="261"/>
    </row>
    <row r="380" spans="1:10" s="32" customFormat="1" ht="25.5" x14ac:dyDescent="0.2">
      <c r="A380" s="170" t="s">
        <v>90</v>
      </c>
      <c r="B380" s="48" t="s">
        <v>82</v>
      </c>
      <c r="C380" s="48" t="s">
        <v>35</v>
      </c>
      <c r="D380" s="48" t="s">
        <v>36</v>
      </c>
      <c r="E380" s="215" t="s">
        <v>654</v>
      </c>
      <c r="F380" s="216" t="s">
        <v>172</v>
      </c>
      <c r="G380" s="48" t="s">
        <v>91</v>
      </c>
      <c r="H380" s="317">
        <v>3480</v>
      </c>
      <c r="I380" s="126"/>
      <c r="J380" s="261"/>
    </row>
    <row r="381" spans="1:10" s="32" customFormat="1" ht="13.5" x14ac:dyDescent="0.2">
      <c r="A381" s="169" t="s">
        <v>463</v>
      </c>
      <c r="B381" s="111">
        <v>701</v>
      </c>
      <c r="C381" s="27" t="s">
        <v>35</v>
      </c>
      <c r="D381" s="27" t="s">
        <v>36</v>
      </c>
      <c r="E381" s="210" t="s">
        <v>464</v>
      </c>
      <c r="F381" s="214" t="s">
        <v>72</v>
      </c>
      <c r="G381" s="432"/>
      <c r="H381" s="312">
        <v>1951.93</v>
      </c>
      <c r="I381" s="126"/>
      <c r="J381" s="261"/>
    </row>
    <row r="382" spans="1:10" s="32" customFormat="1" ht="13.5" x14ac:dyDescent="0.2">
      <c r="A382" s="224" t="s">
        <v>224</v>
      </c>
      <c r="B382" s="111">
        <v>701</v>
      </c>
      <c r="C382" s="27" t="s">
        <v>35</v>
      </c>
      <c r="D382" s="27" t="s">
        <v>36</v>
      </c>
      <c r="E382" s="210" t="s">
        <v>464</v>
      </c>
      <c r="F382" s="214" t="s">
        <v>172</v>
      </c>
      <c r="G382" s="432"/>
      <c r="H382" s="312">
        <v>1951.93</v>
      </c>
      <c r="I382" s="126"/>
      <c r="J382" s="261"/>
    </row>
    <row r="383" spans="1:10" s="32" customFormat="1" ht="13.5" x14ac:dyDescent="0.2">
      <c r="A383" s="413" t="s">
        <v>242</v>
      </c>
      <c r="B383" s="58">
        <v>701</v>
      </c>
      <c r="C383" s="28" t="s">
        <v>35</v>
      </c>
      <c r="D383" s="28" t="s">
        <v>36</v>
      </c>
      <c r="E383" s="218" t="s">
        <v>464</v>
      </c>
      <c r="F383" s="216" t="s">
        <v>172</v>
      </c>
      <c r="G383" s="28" t="s">
        <v>243</v>
      </c>
      <c r="H383" s="314">
        <v>1951.93</v>
      </c>
      <c r="I383" s="126"/>
      <c r="J383" s="261"/>
    </row>
    <row r="384" spans="1:10" s="32" customFormat="1" ht="25.5" x14ac:dyDescent="0.2">
      <c r="A384" s="170" t="s">
        <v>140</v>
      </c>
      <c r="B384" s="58">
        <v>701</v>
      </c>
      <c r="C384" s="28" t="s">
        <v>35</v>
      </c>
      <c r="D384" s="28" t="s">
        <v>36</v>
      </c>
      <c r="E384" s="218" t="s">
        <v>464</v>
      </c>
      <c r="F384" s="216" t="s">
        <v>172</v>
      </c>
      <c r="G384" s="48" t="s">
        <v>67</v>
      </c>
      <c r="H384" s="317">
        <v>1951.93</v>
      </c>
      <c r="I384" s="126"/>
      <c r="J384" s="261"/>
    </row>
    <row r="385" spans="1:10" s="32" customFormat="1" ht="13.5" x14ac:dyDescent="0.2">
      <c r="A385" s="155" t="s">
        <v>212</v>
      </c>
      <c r="B385" s="230">
        <v>701</v>
      </c>
      <c r="C385" s="27" t="s">
        <v>35</v>
      </c>
      <c r="D385" s="27" t="s">
        <v>36</v>
      </c>
      <c r="E385" s="210" t="s">
        <v>362</v>
      </c>
      <c r="F385" s="214" t="s">
        <v>72</v>
      </c>
      <c r="G385" s="432"/>
      <c r="H385" s="312">
        <v>3000</v>
      </c>
      <c r="I385" s="129"/>
      <c r="J385" s="261"/>
    </row>
    <row r="386" spans="1:10" s="32" customFormat="1" ht="13.5" x14ac:dyDescent="0.2">
      <c r="A386" s="224" t="s">
        <v>224</v>
      </c>
      <c r="B386" s="230">
        <v>701</v>
      </c>
      <c r="C386" s="27" t="s">
        <v>35</v>
      </c>
      <c r="D386" s="27" t="s">
        <v>36</v>
      </c>
      <c r="E386" s="210" t="s">
        <v>362</v>
      </c>
      <c r="F386" s="214" t="s">
        <v>172</v>
      </c>
      <c r="G386" s="432"/>
      <c r="H386" s="312">
        <v>3000</v>
      </c>
      <c r="I386" s="129"/>
      <c r="J386" s="261"/>
    </row>
    <row r="387" spans="1:10" s="32" customFormat="1" ht="13.5" x14ac:dyDescent="0.2">
      <c r="A387" s="413" t="s">
        <v>242</v>
      </c>
      <c r="B387" s="58">
        <v>701</v>
      </c>
      <c r="C387" s="28" t="s">
        <v>35</v>
      </c>
      <c r="D387" s="28" t="s">
        <v>36</v>
      </c>
      <c r="E387" s="218" t="s">
        <v>362</v>
      </c>
      <c r="F387" s="216" t="s">
        <v>172</v>
      </c>
      <c r="G387" s="28" t="s">
        <v>243</v>
      </c>
      <c r="H387" s="314">
        <v>3000</v>
      </c>
      <c r="I387" s="129"/>
      <c r="J387" s="261"/>
    </row>
    <row r="388" spans="1:10" s="29" customFormat="1" ht="25.5" x14ac:dyDescent="0.2">
      <c r="A388" s="170" t="s">
        <v>140</v>
      </c>
      <c r="B388" s="58">
        <v>701</v>
      </c>
      <c r="C388" s="28" t="s">
        <v>35</v>
      </c>
      <c r="D388" s="28" t="s">
        <v>36</v>
      </c>
      <c r="E388" s="218" t="s">
        <v>362</v>
      </c>
      <c r="F388" s="216" t="s">
        <v>172</v>
      </c>
      <c r="G388" s="28" t="s">
        <v>67</v>
      </c>
      <c r="H388" s="314">
        <v>3000</v>
      </c>
      <c r="I388" s="129"/>
      <c r="J388" s="262"/>
    </row>
    <row r="389" spans="1:10" s="29" customFormat="1" ht="13.5" x14ac:dyDescent="0.2">
      <c r="A389" s="155" t="s">
        <v>578</v>
      </c>
      <c r="B389" s="230">
        <v>701</v>
      </c>
      <c r="C389" s="27" t="s">
        <v>35</v>
      </c>
      <c r="D389" s="27" t="s">
        <v>36</v>
      </c>
      <c r="E389" s="210" t="s">
        <v>579</v>
      </c>
      <c r="F389" s="214" t="s">
        <v>72</v>
      </c>
      <c r="G389" s="432"/>
      <c r="H389" s="312">
        <v>160</v>
      </c>
      <c r="I389" s="129"/>
      <c r="J389" s="360"/>
    </row>
    <row r="390" spans="1:10" s="29" customFormat="1" ht="13.5" x14ac:dyDescent="0.2">
      <c r="A390" s="224" t="s">
        <v>224</v>
      </c>
      <c r="B390" s="230">
        <v>701</v>
      </c>
      <c r="C390" s="27" t="s">
        <v>35</v>
      </c>
      <c r="D390" s="27" t="s">
        <v>36</v>
      </c>
      <c r="E390" s="210" t="s">
        <v>579</v>
      </c>
      <c r="F390" s="214" t="s">
        <v>172</v>
      </c>
      <c r="G390" s="432"/>
      <c r="H390" s="312">
        <v>160</v>
      </c>
      <c r="I390" s="129"/>
      <c r="J390" s="360"/>
    </row>
    <row r="391" spans="1:10" s="29" customFormat="1" ht="13.5" x14ac:dyDescent="0.2">
      <c r="A391" s="413" t="s">
        <v>242</v>
      </c>
      <c r="B391" s="58">
        <v>701</v>
      </c>
      <c r="C391" s="28" t="s">
        <v>35</v>
      </c>
      <c r="D391" s="28" t="s">
        <v>36</v>
      </c>
      <c r="E391" s="218" t="s">
        <v>579</v>
      </c>
      <c r="F391" s="216" t="s">
        <v>172</v>
      </c>
      <c r="G391" s="28" t="s">
        <v>243</v>
      </c>
      <c r="H391" s="314">
        <v>160</v>
      </c>
      <c r="I391" s="129"/>
      <c r="J391" s="360"/>
    </row>
    <row r="392" spans="1:10" s="29" customFormat="1" ht="25.5" x14ac:dyDescent="0.2">
      <c r="A392" s="170" t="s">
        <v>140</v>
      </c>
      <c r="B392" s="58">
        <v>701</v>
      </c>
      <c r="C392" s="28" t="s">
        <v>35</v>
      </c>
      <c r="D392" s="28" t="s">
        <v>36</v>
      </c>
      <c r="E392" s="218" t="s">
        <v>579</v>
      </c>
      <c r="F392" s="216" t="s">
        <v>172</v>
      </c>
      <c r="G392" s="28" t="s">
        <v>67</v>
      </c>
      <c r="H392" s="314">
        <v>160</v>
      </c>
      <c r="I392" s="129"/>
      <c r="J392" s="360"/>
    </row>
    <row r="393" spans="1:10" s="29" customFormat="1" ht="27" x14ac:dyDescent="0.2">
      <c r="A393" s="155" t="s">
        <v>581</v>
      </c>
      <c r="B393" s="230">
        <v>701</v>
      </c>
      <c r="C393" s="27" t="s">
        <v>35</v>
      </c>
      <c r="D393" s="27" t="s">
        <v>36</v>
      </c>
      <c r="E393" s="210" t="s">
        <v>580</v>
      </c>
      <c r="F393" s="214" t="s">
        <v>72</v>
      </c>
      <c r="G393" s="432"/>
      <c r="H393" s="312">
        <v>0</v>
      </c>
      <c r="I393" s="129"/>
      <c r="J393" s="360"/>
    </row>
    <row r="394" spans="1:10" s="29" customFormat="1" ht="13.5" x14ac:dyDescent="0.2">
      <c r="A394" s="224" t="s">
        <v>224</v>
      </c>
      <c r="B394" s="230">
        <v>701</v>
      </c>
      <c r="C394" s="27" t="s">
        <v>35</v>
      </c>
      <c r="D394" s="27" t="s">
        <v>36</v>
      </c>
      <c r="E394" s="210" t="s">
        <v>580</v>
      </c>
      <c r="F394" s="214" t="s">
        <v>172</v>
      </c>
      <c r="G394" s="432"/>
      <c r="H394" s="312">
        <v>0</v>
      </c>
      <c r="I394" s="129"/>
      <c r="J394" s="360"/>
    </row>
    <row r="395" spans="1:10" s="29" customFormat="1" ht="13.5" x14ac:dyDescent="0.2">
      <c r="A395" s="413" t="s">
        <v>242</v>
      </c>
      <c r="B395" s="58">
        <v>701</v>
      </c>
      <c r="C395" s="28" t="s">
        <v>35</v>
      </c>
      <c r="D395" s="28" t="s">
        <v>36</v>
      </c>
      <c r="E395" s="218" t="s">
        <v>580</v>
      </c>
      <c r="F395" s="216" t="s">
        <v>172</v>
      </c>
      <c r="G395" s="28" t="s">
        <v>243</v>
      </c>
      <c r="H395" s="314">
        <v>0</v>
      </c>
      <c r="I395" s="129"/>
      <c r="J395" s="360"/>
    </row>
    <row r="396" spans="1:10" s="29" customFormat="1" ht="25.5" x14ac:dyDescent="0.2">
      <c r="A396" s="170" t="s">
        <v>140</v>
      </c>
      <c r="B396" s="58">
        <v>701</v>
      </c>
      <c r="C396" s="28" t="s">
        <v>35</v>
      </c>
      <c r="D396" s="28" t="s">
        <v>36</v>
      </c>
      <c r="E396" s="218" t="s">
        <v>580</v>
      </c>
      <c r="F396" s="216" t="s">
        <v>172</v>
      </c>
      <c r="G396" s="28" t="s">
        <v>67</v>
      </c>
      <c r="H396" s="314">
        <v>0</v>
      </c>
      <c r="I396" s="129"/>
      <c r="J396" s="360"/>
    </row>
    <row r="397" spans="1:10" s="29" customFormat="1" ht="27" x14ac:dyDescent="0.2">
      <c r="A397" s="169" t="s">
        <v>582</v>
      </c>
      <c r="B397" s="230">
        <v>701</v>
      </c>
      <c r="C397" s="27" t="s">
        <v>35</v>
      </c>
      <c r="D397" s="27" t="s">
        <v>36</v>
      </c>
      <c r="E397" s="210" t="s">
        <v>583</v>
      </c>
      <c r="F397" s="214" t="s">
        <v>72</v>
      </c>
      <c r="G397" s="432"/>
      <c r="H397" s="312">
        <v>96500</v>
      </c>
      <c r="I397" s="129"/>
      <c r="J397" s="360"/>
    </row>
    <row r="398" spans="1:10" s="29" customFormat="1" ht="13.5" x14ac:dyDescent="0.2">
      <c r="A398" s="224" t="s">
        <v>224</v>
      </c>
      <c r="B398" s="58">
        <v>701</v>
      </c>
      <c r="C398" s="28" t="s">
        <v>35</v>
      </c>
      <c r="D398" s="28" t="s">
        <v>36</v>
      </c>
      <c r="E398" s="218" t="s">
        <v>583</v>
      </c>
      <c r="F398" s="216" t="s">
        <v>172</v>
      </c>
      <c r="G398" s="28"/>
      <c r="H398" s="312">
        <v>1500</v>
      </c>
      <c r="I398" s="129"/>
      <c r="J398" s="360"/>
    </row>
    <row r="399" spans="1:10" s="29" customFormat="1" ht="13.5" x14ac:dyDescent="0.2">
      <c r="A399" s="170" t="s">
        <v>242</v>
      </c>
      <c r="B399" s="58">
        <v>701</v>
      </c>
      <c r="C399" s="28" t="s">
        <v>35</v>
      </c>
      <c r="D399" s="28" t="s">
        <v>36</v>
      </c>
      <c r="E399" s="218" t="s">
        <v>583</v>
      </c>
      <c r="F399" s="216" t="s">
        <v>172</v>
      </c>
      <c r="G399" s="28" t="s">
        <v>243</v>
      </c>
      <c r="H399" s="314">
        <v>1500</v>
      </c>
      <c r="I399" s="129"/>
      <c r="J399" s="360"/>
    </row>
    <row r="400" spans="1:10" s="29" customFormat="1" ht="25.5" x14ac:dyDescent="0.2">
      <c r="A400" s="170" t="s">
        <v>140</v>
      </c>
      <c r="B400" s="58">
        <v>701</v>
      </c>
      <c r="C400" s="28" t="s">
        <v>35</v>
      </c>
      <c r="D400" s="28" t="s">
        <v>36</v>
      </c>
      <c r="E400" s="218" t="s">
        <v>583</v>
      </c>
      <c r="F400" s="216" t="s">
        <v>172</v>
      </c>
      <c r="G400" s="28" t="s">
        <v>67</v>
      </c>
      <c r="H400" s="314">
        <v>1500</v>
      </c>
      <c r="I400" s="129"/>
      <c r="J400" s="360"/>
    </row>
    <row r="401" spans="1:10" s="29" customFormat="1" ht="38.25" x14ac:dyDescent="0.2">
      <c r="A401" s="299" t="s">
        <v>757</v>
      </c>
      <c r="B401" s="230">
        <v>701</v>
      </c>
      <c r="C401" s="87" t="s">
        <v>35</v>
      </c>
      <c r="D401" s="87" t="s">
        <v>36</v>
      </c>
      <c r="E401" s="208" t="s">
        <v>583</v>
      </c>
      <c r="F401" s="92" t="s">
        <v>172</v>
      </c>
      <c r="G401" s="87"/>
      <c r="H401" s="313">
        <v>95000</v>
      </c>
      <c r="I401" s="129"/>
      <c r="J401" s="360"/>
    </row>
    <row r="402" spans="1:10" s="29" customFormat="1" ht="13.5" x14ac:dyDescent="0.2">
      <c r="A402" s="170" t="s">
        <v>242</v>
      </c>
      <c r="B402" s="58">
        <v>701</v>
      </c>
      <c r="C402" s="28" t="s">
        <v>35</v>
      </c>
      <c r="D402" s="28" t="s">
        <v>36</v>
      </c>
      <c r="E402" s="218" t="s">
        <v>583</v>
      </c>
      <c r="F402" s="216" t="s">
        <v>172</v>
      </c>
      <c r="G402" s="28" t="s">
        <v>243</v>
      </c>
      <c r="H402" s="314">
        <v>95000</v>
      </c>
      <c r="I402" s="129"/>
      <c r="J402" s="360"/>
    </row>
    <row r="403" spans="1:10" s="29" customFormat="1" ht="25.5" x14ac:dyDescent="0.2">
      <c r="A403" s="170" t="s">
        <v>140</v>
      </c>
      <c r="B403" s="58">
        <v>701</v>
      </c>
      <c r="C403" s="28" t="s">
        <v>35</v>
      </c>
      <c r="D403" s="28" t="s">
        <v>36</v>
      </c>
      <c r="E403" s="218" t="s">
        <v>583</v>
      </c>
      <c r="F403" s="216" t="s">
        <v>172</v>
      </c>
      <c r="G403" s="28" t="s">
        <v>67</v>
      </c>
      <c r="H403" s="314">
        <v>95000</v>
      </c>
      <c r="I403" s="129"/>
      <c r="J403" s="360"/>
    </row>
    <row r="404" spans="1:10" s="18" customFormat="1" ht="14.25" x14ac:dyDescent="0.2">
      <c r="A404" s="166" t="s">
        <v>57</v>
      </c>
      <c r="B404" s="159">
        <v>701</v>
      </c>
      <c r="C404" s="22" t="s">
        <v>35</v>
      </c>
      <c r="D404" s="22" t="s">
        <v>34</v>
      </c>
      <c r="E404" s="575"/>
      <c r="F404" s="576"/>
      <c r="G404" s="22"/>
      <c r="H404" s="23">
        <v>23599.279999999999</v>
      </c>
      <c r="I404" s="311" t="e">
        <v>#REF!</v>
      </c>
      <c r="J404" s="359"/>
    </row>
    <row r="405" spans="1:10" s="18" customFormat="1" ht="40.5" x14ac:dyDescent="0.2">
      <c r="A405" s="169" t="s">
        <v>187</v>
      </c>
      <c r="B405" s="111">
        <v>701</v>
      </c>
      <c r="C405" s="27" t="s">
        <v>35</v>
      </c>
      <c r="D405" s="27" t="s">
        <v>34</v>
      </c>
      <c r="E405" s="210" t="s">
        <v>465</v>
      </c>
      <c r="F405" s="211" t="s">
        <v>72</v>
      </c>
      <c r="G405" s="27"/>
      <c r="H405" s="24">
        <v>1050</v>
      </c>
      <c r="I405" s="466"/>
      <c r="J405" s="359"/>
    </row>
    <row r="406" spans="1:10" s="18" customFormat="1" ht="45" x14ac:dyDescent="0.2">
      <c r="A406" s="467" t="s">
        <v>575</v>
      </c>
      <c r="B406" s="111">
        <v>701</v>
      </c>
      <c r="C406" s="27" t="s">
        <v>35</v>
      </c>
      <c r="D406" s="27" t="s">
        <v>34</v>
      </c>
      <c r="E406" s="210" t="s">
        <v>574</v>
      </c>
      <c r="F406" s="211" t="s">
        <v>72</v>
      </c>
      <c r="G406" s="27"/>
      <c r="H406" s="24">
        <v>0</v>
      </c>
      <c r="I406" s="466"/>
      <c r="J406" s="359"/>
    </row>
    <row r="407" spans="1:10" s="18" customFormat="1" ht="13.5" x14ac:dyDescent="0.2">
      <c r="A407" s="169" t="s">
        <v>224</v>
      </c>
      <c r="B407" s="111">
        <v>701</v>
      </c>
      <c r="C407" s="27" t="s">
        <v>35</v>
      </c>
      <c r="D407" s="27" t="s">
        <v>34</v>
      </c>
      <c r="E407" s="210" t="s">
        <v>574</v>
      </c>
      <c r="F407" s="211" t="s">
        <v>172</v>
      </c>
      <c r="G407" s="27"/>
      <c r="H407" s="24">
        <v>0</v>
      </c>
      <c r="I407" s="466"/>
      <c r="J407" s="359"/>
    </row>
    <row r="408" spans="1:10" s="18" customFormat="1" ht="15" x14ac:dyDescent="0.2">
      <c r="A408" s="468" t="s">
        <v>242</v>
      </c>
      <c r="B408" s="58">
        <v>701</v>
      </c>
      <c r="C408" s="28" t="s">
        <v>35</v>
      </c>
      <c r="D408" s="28" t="s">
        <v>34</v>
      </c>
      <c r="E408" s="218" t="s">
        <v>574</v>
      </c>
      <c r="F408" s="220" t="s">
        <v>172</v>
      </c>
      <c r="G408" s="28">
        <v>800</v>
      </c>
      <c r="H408" s="25">
        <v>0</v>
      </c>
      <c r="I408" s="466"/>
      <c r="J408" s="359"/>
    </row>
    <row r="409" spans="1:10" s="18" customFormat="1" ht="45" x14ac:dyDescent="0.2">
      <c r="A409" s="468" t="s">
        <v>140</v>
      </c>
      <c r="B409" s="58">
        <v>701</v>
      </c>
      <c r="C409" s="28" t="s">
        <v>35</v>
      </c>
      <c r="D409" s="28" t="s">
        <v>34</v>
      </c>
      <c r="E409" s="218" t="s">
        <v>574</v>
      </c>
      <c r="F409" s="220" t="s">
        <v>172</v>
      </c>
      <c r="G409" s="28" t="s">
        <v>67</v>
      </c>
      <c r="H409" s="25">
        <v>0</v>
      </c>
      <c r="I409" s="466"/>
      <c r="J409" s="359"/>
    </row>
    <row r="410" spans="1:10" s="29" customFormat="1" ht="15" x14ac:dyDescent="0.2">
      <c r="A410" s="467" t="s">
        <v>466</v>
      </c>
      <c r="B410" s="111">
        <v>701</v>
      </c>
      <c r="C410" s="27" t="s">
        <v>35</v>
      </c>
      <c r="D410" s="27" t="s">
        <v>34</v>
      </c>
      <c r="E410" s="210" t="s">
        <v>467</v>
      </c>
      <c r="F410" s="211" t="s">
        <v>72</v>
      </c>
      <c r="G410" s="27"/>
      <c r="H410" s="24">
        <v>500</v>
      </c>
      <c r="I410" s="484"/>
      <c r="J410" s="485"/>
    </row>
    <row r="411" spans="1:10" s="29" customFormat="1" ht="13.5" x14ac:dyDescent="0.2">
      <c r="A411" s="169" t="s">
        <v>224</v>
      </c>
      <c r="B411" s="111">
        <v>701</v>
      </c>
      <c r="C411" s="27" t="s">
        <v>35</v>
      </c>
      <c r="D411" s="27" t="s">
        <v>34</v>
      </c>
      <c r="E411" s="210" t="s">
        <v>467</v>
      </c>
      <c r="F411" s="211" t="s">
        <v>172</v>
      </c>
      <c r="G411" s="27"/>
      <c r="H411" s="24">
        <v>500</v>
      </c>
      <c r="I411" s="484"/>
      <c r="J411" s="485"/>
    </row>
    <row r="412" spans="1:10" s="29" customFormat="1" ht="15" x14ac:dyDescent="0.2">
      <c r="A412" s="468" t="s">
        <v>242</v>
      </c>
      <c r="B412" s="58">
        <v>701</v>
      </c>
      <c r="C412" s="28" t="s">
        <v>35</v>
      </c>
      <c r="D412" s="28" t="s">
        <v>34</v>
      </c>
      <c r="E412" s="218" t="s">
        <v>467</v>
      </c>
      <c r="F412" s="220" t="s">
        <v>172</v>
      </c>
      <c r="G412" s="28">
        <v>800</v>
      </c>
      <c r="H412" s="25">
        <v>500</v>
      </c>
      <c r="I412" s="484"/>
      <c r="J412" s="485"/>
    </row>
    <row r="413" spans="1:10" s="29" customFormat="1" ht="45" x14ac:dyDescent="0.2">
      <c r="A413" s="468" t="s">
        <v>140</v>
      </c>
      <c r="B413" s="58">
        <v>701</v>
      </c>
      <c r="C413" s="28" t="s">
        <v>35</v>
      </c>
      <c r="D413" s="28" t="s">
        <v>34</v>
      </c>
      <c r="E413" s="218" t="s">
        <v>467</v>
      </c>
      <c r="F413" s="220" t="s">
        <v>172</v>
      </c>
      <c r="G413" s="28" t="s">
        <v>67</v>
      </c>
      <c r="H413" s="25">
        <v>500</v>
      </c>
      <c r="I413" s="484"/>
      <c r="J413" s="485"/>
    </row>
    <row r="414" spans="1:10" s="29" customFormat="1" ht="15" x14ac:dyDescent="0.2">
      <c r="A414" s="467" t="s">
        <v>576</v>
      </c>
      <c r="B414" s="111">
        <v>701</v>
      </c>
      <c r="C414" s="27" t="s">
        <v>35</v>
      </c>
      <c r="D414" s="27" t="s">
        <v>34</v>
      </c>
      <c r="E414" s="210" t="s">
        <v>487</v>
      </c>
      <c r="F414" s="211" t="s">
        <v>72</v>
      </c>
      <c r="G414" s="27"/>
      <c r="H414" s="24">
        <v>300</v>
      </c>
      <c r="I414" s="484"/>
      <c r="J414" s="485"/>
    </row>
    <row r="415" spans="1:10" s="29" customFormat="1" ht="13.5" x14ac:dyDescent="0.2">
      <c r="A415" s="169" t="s">
        <v>224</v>
      </c>
      <c r="B415" s="111">
        <v>701</v>
      </c>
      <c r="C415" s="27" t="s">
        <v>35</v>
      </c>
      <c r="D415" s="27" t="s">
        <v>34</v>
      </c>
      <c r="E415" s="210" t="s">
        <v>487</v>
      </c>
      <c r="F415" s="211" t="s">
        <v>172</v>
      </c>
      <c r="G415" s="27"/>
      <c r="H415" s="24">
        <v>300</v>
      </c>
      <c r="I415" s="484"/>
      <c r="J415" s="485"/>
    </row>
    <row r="416" spans="1:10" s="29" customFormat="1" ht="15" x14ac:dyDescent="0.2">
      <c r="A416" s="468" t="s">
        <v>242</v>
      </c>
      <c r="B416" s="58">
        <v>701</v>
      </c>
      <c r="C416" s="28" t="s">
        <v>35</v>
      </c>
      <c r="D416" s="28" t="s">
        <v>34</v>
      </c>
      <c r="E416" s="218" t="s">
        <v>487</v>
      </c>
      <c r="F416" s="220" t="s">
        <v>172</v>
      </c>
      <c r="G416" s="28">
        <v>800</v>
      </c>
      <c r="H416" s="25">
        <v>300</v>
      </c>
      <c r="I416" s="484"/>
      <c r="J416" s="485"/>
    </row>
    <row r="417" spans="1:10" s="29" customFormat="1" ht="45" x14ac:dyDescent="0.2">
      <c r="A417" s="468" t="s">
        <v>140</v>
      </c>
      <c r="B417" s="58">
        <v>701</v>
      </c>
      <c r="C417" s="28" t="s">
        <v>35</v>
      </c>
      <c r="D417" s="28" t="s">
        <v>34</v>
      </c>
      <c r="E417" s="218" t="s">
        <v>487</v>
      </c>
      <c r="F417" s="220" t="s">
        <v>172</v>
      </c>
      <c r="G417" s="28" t="s">
        <v>67</v>
      </c>
      <c r="H417" s="25">
        <v>300</v>
      </c>
      <c r="I417" s="484"/>
      <c r="J417" s="485"/>
    </row>
    <row r="418" spans="1:10" s="29" customFormat="1" ht="15" x14ac:dyDescent="0.2">
      <c r="A418" s="467" t="s">
        <v>493</v>
      </c>
      <c r="B418" s="111">
        <v>701</v>
      </c>
      <c r="C418" s="27" t="s">
        <v>35</v>
      </c>
      <c r="D418" s="27" t="s">
        <v>34</v>
      </c>
      <c r="E418" s="210" t="s">
        <v>494</v>
      </c>
      <c r="F418" s="211" t="s">
        <v>72</v>
      </c>
      <c r="G418" s="27"/>
      <c r="H418" s="24">
        <v>250</v>
      </c>
      <c r="I418" s="484"/>
      <c r="J418" s="485"/>
    </row>
    <row r="419" spans="1:10" s="29" customFormat="1" ht="13.5" x14ac:dyDescent="0.2">
      <c r="A419" s="169" t="s">
        <v>224</v>
      </c>
      <c r="B419" s="111">
        <v>701</v>
      </c>
      <c r="C419" s="27" t="s">
        <v>35</v>
      </c>
      <c r="D419" s="27" t="s">
        <v>34</v>
      </c>
      <c r="E419" s="210" t="s">
        <v>494</v>
      </c>
      <c r="F419" s="211" t="s">
        <v>172</v>
      </c>
      <c r="G419" s="27"/>
      <c r="H419" s="24">
        <v>250</v>
      </c>
      <c r="I419" s="484"/>
      <c r="J419" s="485"/>
    </row>
    <row r="420" spans="1:10" s="29" customFormat="1" ht="15" x14ac:dyDescent="0.2">
      <c r="A420" s="468" t="s">
        <v>242</v>
      </c>
      <c r="B420" s="58">
        <v>701</v>
      </c>
      <c r="C420" s="28" t="s">
        <v>35</v>
      </c>
      <c r="D420" s="28" t="s">
        <v>34</v>
      </c>
      <c r="E420" s="218" t="s">
        <v>494</v>
      </c>
      <c r="F420" s="220" t="s">
        <v>172</v>
      </c>
      <c r="G420" s="28">
        <v>800</v>
      </c>
      <c r="H420" s="25">
        <v>250</v>
      </c>
      <c r="I420" s="484"/>
      <c r="J420" s="485"/>
    </row>
    <row r="421" spans="1:10" s="29" customFormat="1" ht="45" x14ac:dyDescent="0.2">
      <c r="A421" s="468" t="s">
        <v>140</v>
      </c>
      <c r="B421" s="58">
        <v>701</v>
      </c>
      <c r="C421" s="28" t="s">
        <v>35</v>
      </c>
      <c r="D421" s="28" t="s">
        <v>34</v>
      </c>
      <c r="E421" s="218" t="s">
        <v>494</v>
      </c>
      <c r="F421" s="220" t="s">
        <v>172</v>
      </c>
      <c r="G421" s="28" t="s">
        <v>67</v>
      </c>
      <c r="H421" s="25">
        <v>250</v>
      </c>
      <c r="I421" s="484"/>
      <c r="J421" s="485"/>
    </row>
    <row r="422" spans="1:10" s="29" customFormat="1" ht="15" x14ac:dyDescent="0.2">
      <c r="A422" s="467" t="s">
        <v>495</v>
      </c>
      <c r="B422" s="111">
        <v>701</v>
      </c>
      <c r="C422" s="27" t="s">
        <v>35</v>
      </c>
      <c r="D422" s="27" t="s">
        <v>34</v>
      </c>
      <c r="E422" s="210" t="s">
        <v>577</v>
      </c>
      <c r="F422" s="211" t="s">
        <v>72</v>
      </c>
      <c r="G422" s="27"/>
      <c r="H422" s="24">
        <v>0</v>
      </c>
      <c r="I422" s="484"/>
      <c r="J422" s="485"/>
    </row>
    <row r="423" spans="1:10" s="29" customFormat="1" ht="13.5" x14ac:dyDescent="0.2">
      <c r="A423" s="169" t="s">
        <v>224</v>
      </c>
      <c r="B423" s="111">
        <v>701</v>
      </c>
      <c r="C423" s="27" t="s">
        <v>35</v>
      </c>
      <c r="D423" s="27" t="s">
        <v>34</v>
      </c>
      <c r="E423" s="210" t="s">
        <v>577</v>
      </c>
      <c r="F423" s="211" t="s">
        <v>172</v>
      </c>
      <c r="G423" s="27"/>
      <c r="H423" s="24">
        <v>0</v>
      </c>
      <c r="I423" s="484"/>
      <c r="J423" s="485"/>
    </row>
    <row r="424" spans="1:10" s="29" customFormat="1" ht="15" x14ac:dyDescent="0.2">
      <c r="A424" s="468" t="s">
        <v>242</v>
      </c>
      <c r="B424" s="58">
        <v>701</v>
      </c>
      <c r="C424" s="28" t="s">
        <v>35</v>
      </c>
      <c r="D424" s="28" t="s">
        <v>34</v>
      </c>
      <c r="E424" s="218" t="s">
        <v>577</v>
      </c>
      <c r="F424" s="220" t="s">
        <v>172</v>
      </c>
      <c r="G424" s="28">
        <v>800</v>
      </c>
      <c r="H424" s="25">
        <v>0</v>
      </c>
      <c r="I424" s="484"/>
      <c r="J424" s="485"/>
    </row>
    <row r="425" spans="1:10" s="29" customFormat="1" ht="45" x14ac:dyDescent="0.2">
      <c r="A425" s="468" t="s">
        <v>140</v>
      </c>
      <c r="B425" s="58">
        <v>701</v>
      </c>
      <c r="C425" s="28" t="s">
        <v>35</v>
      </c>
      <c r="D425" s="28" t="s">
        <v>34</v>
      </c>
      <c r="E425" s="218" t="s">
        <v>577</v>
      </c>
      <c r="F425" s="220" t="s">
        <v>172</v>
      </c>
      <c r="G425" s="28" t="s">
        <v>67</v>
      </c>
      <c r="H425" s="25">
        <v>0</v>
      </c>
      <c r="I425" s="484"/>
      <c r="J425" s="485"/>
    </row>
    <row r="426" spans="1:10" s="29" customFormat="1" ht="40.5" x14ac:dyDescent="0.2">
      <c r="A426" s="155" t="s">
        <v>460</v>
      </c>
      <c r="B426" s="111">
        <v>701</v>
      </c>
      <c r="C426" s="27" t="s">
        <v>35</v>
      </c>
      <c r="D426" s="27" t="s">
        <v>34</v>
      </c>
      <c r="E426" s="210" t="s">
        <v>384</v>
      </c>
      <c r="F426" s="211" t="s">
        <v>72</v>
      </c>
      <c r="G426" s="56"/>
      <c r="H426" s="315">
        <v>1267.58</v>
      </c>
      <c r="I426" s="129"/>
      <c r="J426" s="263"/>
    </row>
    <row r="427" spans="1:10" s="29" customFormat="1" ht="13.5" x14ac:dyDescent="0.2">
      <c r="A427" s="169" t="s">
        <v>231</v>
      </c>
      <c r="B427" s="47" t="s">
        <v>82</v>
      </c>
      <c r="C427" s="47" t="s">
        <v>35</v>
      </c>
      <c r="D427" s="47" t="s">
        <v>34</v>
      </c>
      <c r="E427" s="210" t="s">
        <v>384</v>
      </c>
      <c r="F427" s="211" t="s">
        <v>168</v>
      </c>
      <c r="G427" s="48"/>
      <c r="H427" s="315">
        <v>601.25</v>
      </c>
      <c r="I427" s="200"/>
      <c r="J427" s="263"/>
    </row>
    <row r="428" spans="1:10" s="29" customFormat="1" ht="13.5" x14ac:dyDescent="0.2">
      <c r="A428" s="416" t="s">
        <v>238</v>
      </c>
      <c r="B428" s="48" t="s">
        <v>82</v>
      </c>
      <c r="C428" s="48" t="s">
        <v>35</v>
      </c>
      <c r="D428" s="48" t="s">
        <v>34</v>
      </c>
      <c r="E428" s="218" t="s">
        <v>384</v>
      </c>
      <c r="F428" s="220" t="s">
        <v>168</v>
      </c>
      <c r="G428" s="48" t="s">
        <v>239</v>
      </c>
      <c r="H428" s="317">
        <v>310.45999999999998</v>
      </c>
      <c r="I428" s="200"/>
      <c r="J428" s="263"/>
    </row>
    <row r="429" spans="1:10" s="29" customFormat="1" ht="25.5" x14ac:dyDescent="0.2">
      <c r="A429" s="170" t="s">
        <v>90</v>
      </c>
      <c r="B429" s="48" t="s">
        <v>82</v>
      </c>
      <c r="C429" s="48" t="s">
        <v>35</v>
      </c>
      <c r="D429" s="48" t="s">
        <v>34</v>
      </c>
      <c r="E429" s="218" t="s">
        <v>384</v>
      </c>
      <c r="F429" s="220" t="s">
        <v>168</v>
      </c>
      <c r="G429" s="48" t="s">
        <v>91</v>
      </c>
      <c r="H429" s="317">
        <v>310.45999999999998</v>
      </c>
      <c r="I429" s="200"/>
      <c r="J429" s="263"/>
    </row>
    <row r="430" spans="1:10" s="29" customFormat="1" ht="13.5" x14ac:dyDescent="0.2">
      <c r="A430" s="413" t="s">
        <v>242</v>
      </c>
      <c r="B430" s="48" t="s">
        <v>82</v>
      </c>
      <c r="C430" s="48" t="s">
        <v>35</v>
      </c>
      <c r="D430" s="48" t="s">
        <v>34</v>
      </c>
      <c r="E430" s="218" t="s">
        <v>384</v>
      </c>
      <c r="F430" s="220" t="s">
        <v>168</v>
      </c>
      <c r="G430" s="48" t="s">
        <v>243</v>
      </c>
      <c r="H430" s="317">
        <v>290.79000000000002</v>
      </c>
      <c r="I430" s="200"/>
      <c r="J430" s="263"/>
    </row>
    <row r="431" spans="1:10" s="29" customFormat="1" ht="25.5" x14ac:dyDescent="0.2">
      <c r="A431" s="170" t="s">
        <v>140</v>
      </c>
      <c r="B431" s="48" t="s">
        <v>82</v>
      </c>
      <c r="C431" s="48" t="s">
        <v>35</v>
      </c>
      <c r="D431" s="48" t="s">
        <v>34</v>
      </c>
      <c r="E431" s="218" t="s">
        <v>384</v>
      </c>
      <c r="F431" s="220" t="s">
        <v>168</v>
      </c>
      <c r="G431" s="48" t="s">
        <v>67</v>
      </c>
      <c r="H431" s="317">
        <v>290.79000000000002</v>
      </c>
      <c r="I431" s="200"/>
      <c r="J431" s="263"/>
    </row>
    <row r="432" spans="1:10" s="29" customFormat="1" ht="13.5" x14ac:dyDescent="0.2">
      <c r="A432" s="169" t="s">
        <v>451</v>
      </c>
      <c r="B432" s="47" t="s">
        <v>82</v>
      </c>
      <c r="C432" s="47" t="s">
        <v>35</v>
      </c>
      <c r="D432" s="47" t="s">
        <v>34</v>
      </c>
      <c r="E432" s="210" t="s">
        <v>384</v>
      </c>
      <c r="F432" s="211" t="s">
        <v>172</v>
      </c>
      <c r="G432" s="47"/>
      <c r="H432" s="315">
        <v>666.33</v>
      </c>
      <c r="I432" s="200"/>
      <c r="J432" s="556"/>
    </row>
    <row r="433" spans="1:10" s="29" customFormat="1" ht="13.5" x14ac:dyDescent="0.2">
      <c r="A433" s="416" t="s">
        <v>238</v>
      </c>
      <c r="B433" s="48" t="s">
        <v>82</v>
      </c>
      <c r="C433" s="48" t="s">
        <v>35</v>
      </c>
      <c r="D433" s="48" t="s">
        <v>34</v>
      </c>
      <c r="E433" s="218" t="s">
        <v>384</v>
      </c>
      <c r="F433" s="220" t="s">
        <v>172</v>
      </c>
      <c r="G433" s="48" t="s">
        <v>239</v>
      </c>
      <c r="H433" s="317">
        <v>666.33</v>
      </c>
      <c r="I433" s="200"/>
      <c r="J433" s="556"/>
    </row>
    <row r="434" spans="1:10" s="29" customFormat="1" ht="25.5" x14ac:dyDescent="0.2">
      <c r="A434" s="170" t="s">
        <v>90</v>
      </c>
      <c r="B434" s="48" t="s">
        <v>82</v>
      </c>
      <c r="C434" s="48" t="s">
        <v>35</v>
      </c>
      <c r="D434" s="48" t="s">
        <v>34</v>
      </c>
      <c r="E434" s="218" t="s">
        <v>384</v>
      </c>
      <c r="F434" s="220" t="s">
        <v>172</v>
      </c>
      <c r="G434" s="48" t="s">
        <v>91</v>
      </c>
      <c r="H434" s="317">
        <v>666.33</v>
      </c>
      <c r="I434" s="200"/>
      <c r="J434" s="556"/>
    </row>
    <row r="435" spans="1:10" s="18" customFormat="1" ht="27" x14ac:dyDescent="0.2">
      <c r="A435" s="155" t="s">
        <v>469</v>
      </c>
      <c r="B435" s="111">
        <v>701</v>
      </c>
      <c r="C435" s="27" t="s">
        <v>35</v>
      </c>
      <c r="D435" s="27" t="s">
        <v>34</v>
      </c>
      <c r="E435" s="210" t="s">
        <v>175</v>
      </c>
      <c r="F435" s="211" t="s">
        <v>72</v>
      </c>
      <c r="G435" s="27"/>
      <c r="H435" s="24">
        <v>10146.34</v>
      </c>
      <c r="I435" s="313" t="e">
        <v>#REF!</v>
      </c>
      <c r="J435" s="359"/>
    </row>
    <row r="436" spans="1:10" s="201" customFormat="1" ht="13.5" x14ac:dyDescent="0.2">
      <c r="A436" s="155" t="s">
        <v>584</v>
      </c>
      <c r="B436" s="27" t="s">
        <v>82</v>
      </c>
      <c r="C436" s="27" t="s">
        <v>35</v>
      </c>
      <c r="D436" s="27" t="s">
        <v>34</v>
      </c>
      <c r="E436" s="213" t="s">
        <v>365</v>
      </c>
      <c r="F436" s="214" t="s">
        <v>72</v>
      </c>
      <c r="G436" s="27"/>
      <c r="H436" s="312">
        <v>0</v>
      </c>
      <c r="I436" s="200"/>
      <c r="J436" s="263"/>
    </row>
    <row r="437" spans="1:10" s="201" customFormat="1" ht="13.5" x14ac:dyDescent="0.2">
      <c r="A437" s="224" t="s">
        <v>224</v>
      </c>
      <c r="B437" s="27" t="s">
        <v>82</v>
      </c>
      <c r="C437" s="27" t="s">
        <v>35</v>
      </c>
      <c r="D437" s="27" t="s">
        <v>34</v>
      </c>
      <c r="E437" s="213" t="s">
        <v>365</v>
      </c>
      <c r="F437" s="214" t="s">
        <v>172</v>
      </c>
      <c r="G437" s="27"/>
      <c r="H437" s="312">
        <v>0</v>
      </c>
      <c r="I437" s="200"/>
      <c r="J437" s="263"/>
    </row>
    <row r="438" spans="1:10" s="29" customFormat="1" ht="13.5" x14ac:dyDescent="0.2">
      <c r="A438" s="458" t="s">
        <v>238</v>
      </c>
      <c r="B438" s="28" t="s">
        <v>82</v>
      </c>
      <c r="C438" s="28" t="s">
        <v>35</v>
      </c>
      <c r="D438" s="28" t="s">
        <v>34</v>
      </c>
      <c r="E438" s="215" t="s">
        <v>365</v>
      </c>
      <c r="F438" s="216" t="s">
        <v>172</v>
      </c>
      <c r="G438" s="28" t="s">
        <v>239</v>
      </c>
      <c r="H438" s="314">
        <v>0</v>
      </c>
      <c r="I438" s="200"/>
      <c r="J438" s="262"/>
    </row>
    <row r="439" spans="1:10" s="29" customFormat="1" ht="25.5" x14ac:dyDescent="0.2">
      <c r="A439" s="170" t="s">
        <v>90</v>
      </c>
      <c r="B439" s="28" t="s">
        <v>82</v>
      </c>
      <c r="C439" s="28" t="s">
        <v>35</v>
      </c>
      <c r="D439" s="28" t="s">
        <v>34</v>
      </c>
      <c r="E439" s="215" t="s">
        <v>365</v>
      </c>
      <c r="F439" s="216" t="s">
        <v>172</v>
      </c>
      <c r="G439" s="28" t="s">
        <v>91</v>
      </c>
      <c r="H439" s="314">
        <v>0</v>
      </c>
      <c r="I439" s="200"/>
      <c r="J439" s="262"/>
    </row>
    <row r="440" spans="1:10" s="18" customFormat="1" ht="13.5" x14ac:dyDescent="0.2">
      <c r="A440" s="169" t="s">
        <v>490</v>
      </c>
      <c r="B440" s="27" t="s">
        <v>82</v>
      </c>
      <c r="C440" s="27" t="s">
        <v>35</v>
      </c>
      <c r="D440" s="27" t="s">
        <v>34</v>
      </c>
      <c r="E440" s="213" t="s">
        <v>366</v>
      </c>
      <c r="F440" s="214" t="s">
        <v>72</v>
      </c>
      <c r="G440" s="27"/>
      <c r="H440" s="312">
        <v>2424.92</v>
      </c>
      <c r="I440" s="131"/>
      <c r="J440" s="258"/>
    </row>
    <row r="441" spans="1:10" s="18" customFormat="1" ht="13.5" x14ac:dyDescent="0.2">
      <c r="A441" s="169" t="s">
        <v>224</v>
      </c>
      <c r="B441" s="27" t="s">
        <v>82</v>
      </c>
      <c r="C441" s="27" t="s">
        <v>35</v>
      </c>
      <c r="D441" s="27" t="s">
        <v>34</v>
      </c>
      <c r="E441" s="213" t="s">
        <v>366</v>
      </c>
      <c r="F441" s="214" t="s">
        <v>172</v>
      </c>
      <c r="G441" s="27"/>
      <c r="H441" s="312">
        <v>2424.92</v>
      </c>
      <c r="I441" s="131"/>
      <c r="J441" s="258"/>
    </row>
    <row r="442" spans="1:10" s="18" customFormat="1" ht="13.5" x14ac:dyDescent="0.2">
      <c r="A442" s="458" t="s">
        <v>238</v>
      </c>
      <c r="B442" s="28" t="s">
        <v>82</v>
      </c>
      <c r="C442" s="28" t="s">
        <v>35</v>
      </c>
      <c r="D442" s="28" t="s">
        <v>34</v>
      </c>
      <c r="E442" s="215" t="s">
        <v>366</v>
      </c>
      <c r="F442" s="216" t="s">
        <v>172</v>
      </c>
      <c r="G442" s="28" t="s">
        <v>239</v>
      </c>
      <c r="H442" s="314">
        <v>1924.92</v>
      </c>
      <c r="I442" s="131"/>
      <c r="J442" s="258"/>
    </row>
    <row r="443" spans="1:10" s="18" customFormat="1" ht="25.5" x14ac:dyDescent="0.2">
      <c r="A443" s="170" t="s">
        <v>90</v>
      </c>
      <c r="B443" s="28" t="s">
        <v>82</v>
      </c>
      <c r="C443" s="28" t="s">
        <v>35</v>
      </c>
      <c r="D443" s="28" t="s">
        <v>34</v>
      </c>
      <c r="E443" s="215" t="s">
        <v>366</v>
      </c>
      <c r="F443" s="216" t="s">
        <v>172</v>
      </c>
      <c r="G443" s="28" t="s">
        <v>91</v>
      </c>
      <c r="H443" s="314">
        <v>1924.92</v>
      </c>
      <c r="I443" s="131"/>
      <c r="J443" s="258"/>
    </row>
    <row r="444" spans="1:10" s="18" customFormat="1" ht="13.5" x14ac:dyDescent="0.2">
      <c r="A444" s="413" t="s">
        <v>242</v>
      </c>
      <c r="B444" s="28" t="s">
        <v>82</v>
      </c>
      <c r="C444" s="28" t="s">
        <v>35</v>
      </c>
      <c r="D444" s="28" t="s">
        <v>34</v>
      </c>
      <c r="E444" s="215" t="s">
        <v>366</v>
      </c>
      <c r="F444" s="216" t="s">
        <v>172</v>
      </c>
      <c r="G444" s="28" t="s">
        <v>243</v>
      </c>
      <c r="H444" s="314">
        <v>500</v>
      </c>
      <c r="I444" s="131"/>
      <c r="J444" s="258"/>
    </row>
    <row r="445" spans="1:10" s="18" customFormat="1" ht="25.5" x14ac:dyDescent="0.2">
      <c r="A445" s="170" t="s">
        <v>140</v>
      </c>
      <c r="B445" s="28" t="s">
        <v>82</v>
      </c>
      <c r="C445" s="28" t="s">
        <v>35</v>
      </c>
      <c r="D445" s="28" t="s">
        <v>34</v>
      </c>
      <c r="E445" s="215" t="s">
        <v>366</v>
      </c>
      <c r="F445" s="216" t="s">
        <v>172</v>
      </c>
      <c r="G445" s="28" t="s">
        <v>67</v>
      </c>
      <c r="H445" s="314">
        <v>500</v>
      </c>
      <c r="I445" s="131"/>
      <c r="J445" s="258"/>
    </row>
    <row r="446" spans="1:10" s="18" customFormat="1" ht="27" x14ac:dyDescent="0.2">
      <c r="A446" s="169" t="s">
        <v>625</v>
      </c>
      <c r="B446" s="27" t="s">
        <v>82</v>
      </c>
      <c r="C446" s="27" t="s">
        <v>35</v>
      </c>
      <c r="D446" s="27" t="s">
        <v>34</v>
      </c>
      <c r="E446" s="213" t="s">
        <v>692</v>
      </c>
      <c r="F446" s="214" t="s">
        <v>72</v>
      </c>
      <c r="G446" s="27"/>
      <c r="H446" s="312">
        <v>301.56</v>
      </c>
      <c r="I446" s="131"/>
      <c r="J446" s="258"/>
    </row>
    <row r="447" spans="1:10" s="18" customFormat="1" ht="13.5" x14ac:dyDescent="0.2">
      <c r="A447" s="169" t="s">
        <v>224</v>
      </c>
      <c r="B447" s="27" t="s">
        <v>82</v>
      </c>
      <c r="C447" s="27" t="s">
        <v>35</v>
      </c>
      <c r="D447" s="27" t="s">
        <v>34</v>
      </c>
      <c r="E447" s="213" t="s">
        <v>692</v>
      </c>
      <c r="F447" s="214" t="s">
        <v>172</v>
      </c>
      <c r="G447" s="27"/>
      <c r="H447" s="312">
        <v>301.56</v>
      </c>
      <c r="I447" s="131"/>
      <c r="J447" s="258"/>
    </row>
    <row r="448" spans="1:10" s="18" customFormat="1" ht="25.5" x14ac:dyDescent="0.2">
      <c r="A448" s="170" t="s">
        <v>625</v>
      </c>
      <c r="B448" s="28" t="s">
        <v>82</v>
      </c>
      <c r="C448" s="28" t="s">
        <v>35</v>
      </c>
      <c r="D448" s="28" t="s">
        <v>34</v>
      </c>
      <c r="E448" s="215" t="s">
        <v>692</v>
      </c>
      <c r="F448" s="216" t="s">
        <v>172</v>
      </c>
      <c r="G448" s="28"/>
      <c r="H448" s="314">
        <v>301.56</v>
      </c>
      <c r="I448" s="131"/>
      <c r="J448" s="258"/>
    </row>
    <row r="449" spans="1:10" s="18" customFormat="1" ht="13.5" x14ac:dyDescent="0.2">
      <c r="A449" s="413" t="s">
        <v>242</v>
      </c>
      <c r="B449" s="28" t="s">
        <v>82</v>
      </c>
      <c r="C449" s="28" t="s">
        <v>35</v>
      </c>
      <c r="D449" s="28" t="s">
        <v>34</v>
      </c>
      <c r="E449" s="215" t="s">
        <v>692</v>
      </c>
      <c r="F449" s="216" t="s">
        <v>172</v>
      </c>
      <c r="G449" s="28" t="s">
        <v>243</v>
      </c>
      <c r="H449" s="314">
        <v>301.56</v>
      </c>
      <c r="I449" s="131"/>
      <c r="J449" s="258"/>
    </row>
    <row r="450" spans="1:10" s="18" customFormat="1" ht="25.5" x14ac:dyDescent="0.2">
      <c r="A450" s="170" t="s">
        <v>140</v>
      </c>
      <c r="B450" s="28" t="s">
        <v>82</v>
      </c>
      <c r="C450" s="28" t="s">
        <v>35</v>
      </c>
      <c r="D450" s="28" t="s">
        <v>34</v>
      </c>
      <c r="E450" s="215" t="s">
        <v>692</v>
      </c>
      <c r="F450" s="216" t="s">
        <v>172</v>
      </c>
      <c r="G450" s="28" t="s">
        <v>67</v>
      </c>
      <c r="H450" s="314">
        <v>301.56</v>
      </c>
      <c r="I450" s="131"/>
      <c r="J450" s="258"/>
    </row>
    <row r="451" spans="1:10" s="18" customFormat="1" ht="18" customHeight="1" x14ac:dyDescent="0.2">
      <c r="A451" s="169" t="s">
        <v>254</v>
      </c>
      <c r="B451" s="27" t="s">
        <v>82</v>
      </c>
      <c r="C451" s="27" t="s">
        <v>35</v>
      </c>
      <c r="D451" s="27" t="s">
        <v>34</v>
      </c>
      <c r="E451" s="213" t="s">
        <v>585</v>
      </c>
      <c r="F451" s="214" t="s">
        <v>72</v>
      </c>
      <c r="G451" s="27"/>
      <c r="H451" s="312">
        <v>968.4</v>
      </c>
      <c r="I451" s="130"/>
      <c r="J451" s="258"/>
    </row>
    <row r="452" spans="1:10" s="18" customFormat="1" ht="13.5" x14ac:dyDescent="0.2">
      <c r="A452" s="169" t="s">
        <v>729</v>
      </c>
      <c r="B452" s="27" t="s">
        <v>82</v>
      </c>
      <c r="C452" s="27" t="s">
        <v>35</v>
      </c>
      <c r="D452" s="27" t="s">
        <v>34</v>
      </c>
      <c r="E452" s="213" t="s">
        <v>585</v>
      </c>
      <c r="F452" s="214" t="s">
        <v>172</v>
      </c>
      <c r="G452" s="27"/>
      <c r="H452" s="312">
        <v>165</v>
      </c>
      <c r="I452" s="130"/>
      <c r="J452" s="258"/>
    </row>
    <row r="453" spans="1:10" s="18" customFormat="1" x14ac:dyDescent="0.2">
      <c r="A453" s="458" t="s">
        <v>238</v>
      </c>
      <c r="B453" s="28" t="s">
        <v>82</v>
      </c>
      <c r="C453" s="28" t="s">
        <v>35</v>
      </c>
      <c r="D453" s="28" t="s">
        <v>34</v>
      </c>
      <c r="E453" s="215" t="s">
        <v>585</v>
      </c>
      <c r="F453" s="216" t="s">
        <v>172</v>
      </c>
      <c r="G453" s="28" t="s">
        <v>239</v>
      </c>
      <c r="H453" s="314">
        <v>165</v>
      </c>
      <c r="I453" s="130"/>
      <c r="J453" s="258"/>
    </row>
    <row r="454" spans="1:10" s="18" customFormat="1" ht="25.5" x14ac:dyDescent="0.2">
      <c r="A454" s="170" t="s">
        <v>90</v>
      </c>
      <c r="B454" s="28" t="s">
        <v>82</v>
      </c>
      <c r="C454" s="28" t="s">
        <v>35</v>
      </c>
      <c r="D454" s="28" t="s">
        <v>34</v>
      </c>
      <c r="E454" s="215" t="s">
        <v>585</v>
      </c>
      <c r="F454" s="216" t="s">
        <v>172</v>
      </c>
      <c r="G454" s="28" t="s">
        <v>91</v>
      </c>
      <c r="H454" s="314">
        <v>165</v>
      </c>
      <c r="I454" s="130"/>
      <c r="J454" s="258"/>
    </row>
    <row r="455" spans="1:10" s="18" customFormat="1" ht="27" x14ac:dyDescent="0.2">
      <c r="A455" s="169" t="s">
        <v>521</v>
      </c>
      <c r="B455" s="27" t="s">
        <v>82</v>
      </c>
      <c r="C455" s="27" t="s">
        <v>35</v>
      </c>
      <c r="D455" s="27" t="s">
        <v>34</v>
      </c>
      <c r="E455" s="213" t="s">
        <v>585</v>
      </c>
      <c r="F455" s="214" t="s">
        <v>522</v>
      </c>
      <c r="G455" s="27"/>
      <c r="H455" s="312">
        <v>803.4</v>
      </c>
      <c r="I455" s="130"/>
      <c r="J455" s="258"/>
    </row>
    <row r="456" spans="1:10" s="18" customFormat="1" x14ac:dyDescent="0.2">
      <c r="A456" s="458" t="s">
        <v>238</v>
      </c>
      <c r="B456" s="28" t="s">
        <v>82</v>
      </c>
      <c r="C456" s="28" t="s">
        <v>35</v>
      </c>
      <c r="D456" s="28" t="s">
        <v>34</v>
      </c>
      <c r="E456" s="215" t="s">
        <v>585</v>
      </c>
      <c r="F456" s="216" t="s">
        <v>522</v>
      </c>
      <c r="G456" s="28" t="s">
        <v>239</v>
      </c>
      <c r="H456" s="314">
        <v>803.4</v>
      </c>
      <c r="I456" s="130"/>
      <c r="J456" s="258"/>
    </row>
    <row r="457" spans="1:10" s="29" customFormat="1" ht="25.5" x14ac:dyDescent="0.2">
      <c r="A457" s="170" t="s">
        <v>90</v>
      </c>
      <c r="B457" s="28" t="s">
        <v>82</v>
      </c>
      <c r="C457" s="28" t="s">
        <v>35</v>
      </c>
      <c r="D457" s="28" t="s">
        <v>34</v>
      </c>
      <c r="E457" s="215" t="s">
        <v>585</v>
      </c>
      <c r="F457" s="216" t="s">
        <v>522</v>
      </c>
      <c r="G457" s="28" t="s">
        <v>91</v>
      </c>
      <c r="H457" s="314">
        <v>803.4</v>
      </c>
      <c r="I457" s="130"/>
      <c r="J457" s="263"/>
    </row>
    <row r="458" spans="1:10" s="29" customFormat="1" ht="13.5" x14ac:dyDescent="0.2">
      <c r="A458" s="169" t="s">
        <v>492</v>
      </c>
      <c r="B458" s="27" t="s">
        <v>82</v>
      </c>
      <c r="C458" s="27" t="s">
        <v>35</v>
      </c>
      <c r="D458" s="27" t="s">
        <v>34</v>
      </c>
      <c r="E458" s="213" t="s">
        <v>491</v>
      </c>
      <c r="F458" s="214" t="s">
        <v>72</v>
      </c>
      <c r="G458" s="27"/>
      <c r="H458" s="312">
        <v>6451.46</v>
      </c>
      <c r="I458" s="130"/>
      <c r="J458" s="262"/>
    </row>
    <row r="459" spans="1:10" s="29" customFormat="1" ht="13.5" x14ac:dyDescent="0.2">
      <c r="A459" s="169" t="s">
        <v>224</v>
      </c>
      <c r="B459" s="27" t="s">
        <v>82</v>
      </c>
      <c r="C459" s="27" t="s">
        <v>35</v>
      </c>
      <c r="D459" s="27" t="s">
        <v>34</v>
      </c>
      <c r="E459" s="213" t="s">
        <v>491</v>
      </c>
      <c r="F459" s="214" t="s">
        <v>172</v>
      </c>
      <c r="G459" s="27"/>
      <c r="H459" s="312">
        <v>3078.56</v>
      </c>
      <c r="I459" s="130"/>
      <c r="J459" s="262"/>
    </row>
    <row r="460" spans="1:10" s="29" customFormat="1" x14ac:dyDescent="0.2">
      <c r="A460" s="413" t="s">
        <v>242</v>
      </c>
      <c r="B460" s="28" t="s">
        <v>82</v>
      </c>
      <c r="C460" s="28" t="s">
        <v>35</v>
      </c>
      <c r="D460" s="28" t="s">
        <v>34</v>
      </c>
      <c r="E460" s="215" t="s">
        <v>491</v>
      </c>
      <c r="F460" s="216" t="s">
        <v>72</v>
      </c>
      <c r="G460" s="28" t="s">
        <v>243</v>
      </c>
      <c r="H460" s="314">
        <v>3078.56</v>
      </c>
      <c r="I460" s="130"/>
      <c r="J460" s="262"/>
    </row>
    <row r="461" spans="1:10" s="29" customFormat="1" ht="25.5" x14ac:dyDescent="0.2">
      <c r="A461" s="170" t="s">
        <v>140</v>
      </c>
      <c r="B461" s="28" t="s">
        <v>82</v>
      </c>
      <c r="C461" s="28" t="s">
        <v>35</v>
      </c>
      <c r="D461" s="28" t="s">
        <v>34</v>
      </c>
      <c r="E461" s="215" t="s">
        <v>491</v>
      </c>
      <c r="F461" s="216" t="s">
        <v>72</v>
      </c>
      <c r="G461" s="28" t="s">
        <v>67</v>
      </c>
      <c r="H461" s="314">
        <v>3078.56</v>
      </c>
      <c r="I461" s="130"/>
      <c r="J461" s="262"/>
    </row>
    <row r="462" spans="1:10" s="29" customFormat="1" ht="27" x14ac:dyDescent="0.2">
      <c r="A462" s="169" t="s">
        <v>694</v>
      </c>
      <c r="B462" s="27" t="s">
        <v>82</v>
      </c>
      <c r="C462" s="27" t="s">
        <v>35</v>
      </c>
      <c r="D462" s="27" t="s">
        <v>34</v>
      </c>
      <c r="E462" s="213" t="s">
        <v>491</v>
      </c>
      <c r="F462" s="214" t="s">
        <v>693</v>
      </c>
      <c r="G462" s="27"/>
      <c r="H462" s="312">
        <v>3372.9</v>
      </c>
      <c r="I462" s="130"/>
      <c r="J462" s="262"/>
    </row>
    <row r="463" spans="1:10" s="29" customFormat="1" x14ac:dyDescent="0.2">
      <c r="A463" s="170" t="s">
        <v>242</v>
      </c>
      <c r="B463" s="28" t="s">
        <v>82</v>
      </c>
      <c r="C463" s="28" t="s">
        <v>35</v>
      </c>
      <c r="D463" s="28" t="s">
        <v>34</v>
      </c>
      <c r="E463" s="215" t="s">
        <v>491</v>
      </c>
      <c r="F463" s="216" t="s">
        <v>693</v>
      </c>
      <c r="G463" s="28" t="s">
        <v>243</v>
      </c>
      <c r="H463" s="314">
        <v>3372.9</v>
      </c>
      <c r="I463" s="130"/>
      <c r="J463" s="262"/>
    </row>
    <row r="464" spans="1:10" s="29" customFormat="1" ht="25.5" x14ac:dyDescent="0.2">
      <c r="A464" s="170" t="s">
        <v>140</v>
      </c>
      <c r="B464" s="28" t="s">
        <v>82</v>
      </c>
      <c r="C464" s="28" t="s">
        <v>35</v>
      </c>
      <c r="D464" s="28" t="s">
        <v>34</v>
      </c>
      <c r="E464" s="215" t="s">
        <v>491</v>
      </c>
      <c r="F464" s="216" t="s">
        <v>693</v>
      </c>
      <c r="G464" s="28" t="s">
        <v>67</v>
      </c>
      <c r="H464" s="314">
        <v>3372.9</v>
      </c>
      <c r="I464" s="130"/>
      <c r="J464" s="262"/>
    </row>
    <row r="465" spans="1:10" s="201" customFormat="1" ht="27" x14ac:dyDescent="0.2">
      <c r="A465" s="169" t="s">
        <v>659</v>
      </c>
      <c r="B465" s="27" t="s">
        <v>82</v>
      </c>
      <c r="C465" s="27" t="s">
        <v>35</v>
      </c>
      <c r="D465" s="27" t="s">
        <v>34</v>
      </c>
      <c r="E465" s="213" t="s">
        <v>658</v>
      </c>
      <c r="F465" s="214" t="s">
        <v>72</v>
      </c>
      <c r="G465" s="27"/>
      <c r="H465" s="312">
        <v>11135.36</v>
      </c>
      <c r="I465" s="131"/>
      <c r="J465" s="263"/>
    </row>
    <row r="466" spans="1:10" s="201" customFormat="1" ht="13.5" x14ac:dyDescent="0.2">
      <c r="A466" s="169" t="s">
        <v>657</v>
      </c>
      <c r="B466" s="27" t="s">
        <v>82</v>
      </c>
      <c r="C466" s="27" t="s">
        <v>35</v>
      </c>
      <c r="D466" s="27" t="s">
        <v>34</v>
      </c>
      <c r="E466" s="213" t="s">
        <v>660</v>
      </c>
      <c r="F466" s="214" t="s">
        <v>72</v>
      </c>
      <c r="G466" s="27"/>
      <c r="H466" s="312">
        <v>19.96</v>
      </c>
      <c r="I466" s="131"/>
      <c r="J466" s="263"/>
    </row>
    <row r="467" spans="1:10" s="201" customFormat="1" ht="13.5" x14ac:dyDescent="0.2">
      <c r="A467" s="458" t="s">
        <v>238</v>
      </c>
      <c r="B467" s="28" t="s">
        <v>82</v>
      </c>
      <c r="C467" s="28" t="s">
        <v>35</v>
      </c>
      <c r="D467" s="28" t="s">
        <v>34</v>
      </c>
      <c r="E467" s="215" t="s">
        <v>660</v>
      </c>
      <c r="F467" s="216" t="s">
        <v>172</v>
      </c>
      <c r="G467" s="27"/>
      <c r="H467" s="314">
        <v>19.96</v>
      </c>
      <c r="I467" s="131"/>
      <c r="J467" s="263"/>
    </row>
    <row r="468" spans="1:10" s="201" customFormat="1" ht="25.5" x14ac:dyDescent="0.2">
      <c r="A468" s="170" t="s">
        <v>90</v>
      </c>
      <c r="B468" s="28" t="s">
        <v>82</v>
      </c>
      <c r="C468" s="28" t="s">
        <v>35</v>
      </c>
      <c r="D468" s="28" t="s">
        <v>34</v>
      </c>
      <c r="E468" s="215" t="s">
        <v>660</v>
      </c>
      <c r="F468" s="216" t="s">
        <v>172</v>
      </c>
      <c r="G468" s="27"/>
      <c r="H468" s="314">
        <v>19.96</v>
      </c>
      <c r="I468" s="131"/>
      <c r="J468" s="263"/>
    </row>
    <row r="469" spans="1:10" s="201" customFormat="1" ht="27" x14ac:dyDescent="0.2">
      <c r="A469" s="169" t="s">
        <v>695</v>
      </c>
      <c r="B469" s="27" t="s">
        <v>82</v>
      </c>
      <c r="C469" s="27" t="s">
        <v>35</v>
      </c>
      <c r="D469" s="27" t="s">
        <v>34</v>
      </c>
      <c r="E469" s="213" t="s">
        <v>696</v>
      </c>
      <c r="F469" s="214" t="s">
        <v>693</v>
      </c>
      <c r="G469" s="27"/>
      <c r="H469" s="312">
        <v>7831.4</v>
      </c>
      <c r="I469" s="131"/>
      <c r="J469" s="263"/>
    </row>
    <row r="470" spans="1:10" s="201" customFormat="1" ht="13.5" x14ac:dyDescent="0.2">
      <c r="A470" s="170" t="s">
        <v>238</v>
      </c>
      <c r="B470" s="28" t="s">
        <v>82</v>
      </c>
      <c r="C470" s="28" t="s">
        <v>35</v>
      </c>
      <c r="D470" s="28" t="s">
        <v>34</v>
      </c>
      <c r="E470" s="215" t="s">
        <v>696</v>
      </c>
      <c r="F470" s="216" t="s">
        <v>693</v>
      </c>
      <c r="G470" s="28" t="s">
        <v>239</v>
      </c>
      <c r="H470" s="314">
        <v>7831.4</v>
      </c>
      <c r="I470" s="131"/>
      <c r="J470" s="263"/>
    </row>
    <row r="471" spans="1:10" s="201" customFormat="1" ht="25.5" x14ac:dyDescent="0.2">
      <c r="A471" s="170" t="s">
        <v>90</v>
      </c>
      <c r="B471" s="28" t="s">
        <v>82</v>
      </c>
      <c r="C471" s="28" t="s">
        <v>35</v>
      </c>
      <c r="D471" s="28" t="s">
        <v>34</v>
      </c>
      <c r="E471" s="215" t="s">
        <v>696</v>
      </c>
      <c r="F471" s="216" t="s">
        <v>693</v>
      </c>
      <c r="G471" s="28" t="s">
        <v>91</v>
      </c>
      <c r="H471" s="314">
        <v>7831.4</v>
      </c>
      <c r="I471" s="131"/>
      <c r="J471" s="263"/>
    </row>
    <row r="472" spans="1:10" s="29" customFormat="1" ht="27" x14ac:dyDescent="0.2">
      <c r="A472" s="169" t="s">
        <v>626</v>
      </c>
      <c r="B472" s="27" t="s">
        <v>82</v>
      </c>
      <c r="C472" s="27" t="s">
        <v>35</v>
      </c>
      <c r="D472" s="27" t="s">
        <v>34</v>
      </c>
      <c r="E472" s="213" t="s">
        <v>655</v>
      </c>
      <c r="F472" s="214" t="s">
        <v>656</v>
      </c>
      <c r="G472" s="27"/>
      <c r="H472" s="312">
        <v>3284</v>
      </c>
      <c r="I472" s="130"/>
      <c r="J472" s="262"/>
    </row>
    <row r="473" spans="1:10" s="29" customFormat="1" x14ac:dyDescent="0.2">
      <c r="A473" s="458" t="s">
        <v>238</v>
      </c>
      <c r="B473" s="28" t="s">
        <v>82</v>
      </c>
      <c r="C473" s="28" t="s">
        <v>35</v>
      </c>
      <c r="D473" s="28" t="s">
        <v>34</v>
      </c>
      <c r="E473" s="215" t="s">
        <v>655</v>
      </c>
      <c r="F473" s="216" t="s">
        <v>656</v>
      </c>
      <c r="G473" s="28" t="s">
        <v>239</v>
      </c>
      <c r="H473" s="314">
        <v>3284</v>
      </c>
      <c r="I473" s="130"/>
      <c r="J473" s="262"/>
    </row>
    <row r="474" spans="1:10" s="29" customFormat="1" ht="25.5" x14ac:dyDescent="0.2">
      <c r="A474" s="170" t="s">
        <v>90</v>
      </c>
      <c r="B474" s="28" t="s">
        <v>82</v>
      </c>
      <c r="C474" s="28" t="s">
        <v>35</v>
      </c>
      <c r="D474" s="28" t="s">
        <v>34</v>
      </c>
      <c r="E474" s="215" t="s">
        <v>655</v>
      </c>
      <c r="F474" s="216" t="s">
        <v>656</v>
      </c>
      <c r="G474" s="28" t="s">
        <v>91</v>
      </c>
      <c r="H474" s="314">
        <v>3284</v>
      </c>
      <c r="I474" s="130"/>
      <c r="J474" s="262"/>
    </row>
    <row r="475" spans="1:10" s="29" customFormat="1" x14ac:dyDescent="0.2">
      <c r="A475" s="299" t="s">
        <v>225</v>
      </c>
      <c r="B475" s="105" t="s">
        <v>82</v>
      </c>
      <c r="C475" s="105" t="s">
        <v>35</v>
      </c>
      <c r="D475" s="105" t="s">
        <v>34</v>
      </c>
      <c r="E475" s="208" t="s">
        <v>221</v>
      </c>
      <c r="F475" s="209" t="s">
        <v>72</v>
      </c>
      <c r="G475" s="105"/>
      <c r="H475" s="316">
        <v>0</v>
      </c>
      <c r="I475" s="125"/>
      <c r="J475" s="262"/>
    </row>
    <row r="476" spans="1:10" s="29" customFormat="1" x14ac:dyDescent="0.2">
      <c r="A476" s="299" t="s">
        <v>251</v>
      </c>
      <c r="B476" s="105" t="s">
        <v>82</v>
      </c>
      <c r="C476" s="105" t="s">
        <v>35</v>
      </c>
      <c r="D476" s="105" t="s">
        <v>34</v>
      </c>
      <c r="E476" s="346" t="s">
        <v>252</v>
      </c>
      <c r="F476" s="341" t="s">
        <v>72</v>
      </c>
      <c r="G476" s="105"/>
      <c r="H476" s="316">
        <v>0</v>
      </c>
      <c r="I476" s="125"/>
      <c r="J476" s="262"/>
    </row>
    <row r="477" spans="1:10" s="29" customFormat="1" ht="13.5" x14ac:dyDescent="0.2">
      <c r="A477" s="348" t="s">
        <v>250</v>
      </c>
      <c r="B477" s="47" t="s">
        <v>82</v>
      </c>
      <c r="C477" s="47" t="s">
        <v>35</v>
      </c>
      <c r="D477" s="47" t="s">
        <v>34</v>
      </c>
      <c r="E477" s="210" t="s">
        <v>253</v>
      </c>
      <c r="F477" s="211" t="s">
        <v>72</v>
      </c>
      <c r="G477" s="47"/>
      <c r="H477" s="315">
        <v>0</v>
      </c>
      <c r="I477" s="125"/>
      <c r="J477" s="262"/>
    </row>
    <row r="478" spans="1:10" s="29" customFormat="1" ht="13.5" x14ac:dyDescent="0.2">
      <c r="A478" s="169" t="s">
        <v>228</v>
      </c>
      <c r="B478" s="47" t="s">
        <v>82</v>
      </c>
      <c r="C478" s="47" t="s">
        <v>35</v>
      </c>
      <c r="D478" s="47" t="s">
        <v>34</v>
      </c>
      <c r="E478" s="210" t="s">
        <v>253</v>
      </c>
      <c r="F478" s="211" t="s">
        <v>214</v>
      </c>
      <c r="G478" s="47"/>
      <c r="H478" s="315">
        <v>0</v>
      </c>
      <c r="I478" s="125"/>
      <c r="J478" s="262"/>
    </row>
    <row r="479" spans="1:10" s="29" customFormat="1" ht="13.5" x14ac:dyDescent="0.2">
      <c r="A479" s="448" t="s">
        <v>238</v>
      </c>
      <c r="B479" s="48" t="s">
        <v>82</v>
      </c>
      <c r="C479" s="48" t="s">
        <v>35</v>
      </c>
      <c r="D479" s="48" t="s">
        <v>34</v>
      </c>
      <c r="E479" s="218" t="s">
        <v>253</v>
      </c>
      <c r="F479" s="216" t="s">
        <v>214</v>
      </c>
      <c r="G479" s="48" t="s">
        <v>239</v>
      </c>
      <c r="H479" s="317">
        <v>0</v>
      </c>
      <c r="I479" s="125"/>
      <c r="J479" s="263"/>
    </row>
    <row r="480" spans="1:10" s="29" customFormat="1" ht="25.5" x14ac:dyDescent="0.2">
      <c r="A480" s="170" t="s">
        <v>90</v>
      </c>
      <c r="B480" s="48" t="s">
        <v>82</v>
      </c>
      <c r="C480" s="48" t="s">
        <v>35</v>
      </c>
      <c r="D480" s="48" t="s">
        <v>34</v>
      </c>
      <c r="E480" s="218" t="s">
        <v>253</v>
      </c>
      <c r="F480" s="216" t="s">
        <v>214</v>
      </c>
      <c r="G480" s="48" t="s">
        <v>91</v>
      </c>
      <c r="H480" s="317"/>
      <c r="I480" s="200"/>
      <c r="J480" s="263"/>
    </row>
    <row r="481" spans="1:10" s="29" customFormat="1" ht="13.5" x14ac:dyDescent="0.2">
      <c r="A481" s="413" t="s">
        <v>242</v>
      </c>
      <c r="B481" s="48" t="s">
        <v>82</v>
      </c>
      <c r="C481" s="48" t="s">
        <v>35</v>
      </c>
      <c r="D481" s="48" t="s">
        <v>34</v>
      </c>
      <c r="E481" s="218" t="s">
        <v>253</v>
      </c>
      <c r="F481" s="216" t="s">
        <v>214</v>
      </c>
      <c r="G481" s="48" t="s">
        <v>243</v>
      </c>
      <c r="H481" s="317">
        <v>0</v>
      </c>
      <c r="I481" s="200"/>
      <c r="J481" s="263"/>
    </row>
    <row r="482" spans="1:10" s="18" customFormat="1" ht="25.5" x14ac:dyDescent="0.2">
      <c r="A482" s="170" t="s">
        <v>140</v>
      </c>
      <c r="B482" s="48" t="s">
        <v>82</v>
      </c>
      <c r="C482" s="48" t="s">
        <v>35</v>
      </c>
      <c r="D482" s="48" t="s">
        <v>34</v>
      </c>
      <c r="E482" s="218" t="s">
        <v>253</v>
      </c>
      <c r="F482" s="216" t="s">
        <v>214</v>
      </c>
      <c r="G482" s="48" t="s">
        <v>67</v>
      </c>
      <c r="H482" s="317"/>
      <c r="I482" s="200"/>
      <c r="J482" s="258"/>
    </row>
    <row r="483" spans="1:10" s="18" customFormat="1" ht="14.25" x14ac:dyDescent="0.2">
      <c r="A483" s="185" t="s">
        <v>54</v>
      </c>
      <c r="B483" s="97" t="s">
        <v>82</v>
      </c>
      <c r="C483" s="97" t="s">
        <v>37</v>
      </c>
      <c r="D483" s="98"/>
      <c r="E483" s="587"/>
      <c r="F483" s="588"/>
      <c r="G483" s="98"/>
      <c r="H483" s="320">
        <v>599</v>
      </c>
      <c r="I483" s="200"/>
      <c r="J483" s="258"/>
    </row>
    <row r="484" spans="1:10" s="18" customFormat="1" ht="14.25" x14ac:dyDescent="0.2">
      <c r="A484" s="535" t="s">
        <v>55</v>
      </c>
      <c r="B484" s="536" t="s">
        <v>82</v>
      </c>
      <c r="C484" s="101" t="s">
        <v>37</v>
      </c>
      <c r="D484" s="101" t="s">
        <v>35</v>
      </c>
      <c r="E484" s="575"/>
      <c r="F484" s="576"/>
      <c r="G484" s="434"/>
      <c r="H484" s="318">
        <v>599</v>
      </c>
      <c r="I484" s="200"/>
      <c r="J484" s="258"/>
    </row>
    <row r="485" spans="1:10" s="18" customFormat="1" ht="27" x14ac:dyDescent="0.2">
      <c r="A485" s="167" t="s">
        <v>677</v>
      </c>
      <c r="B485" s="537">
        <v>701</v>
      </c>
      <c r="C485" s="19" t="s">
        <v>37</v>
      </c>
      <c r="D485" s="19" t="s">
        <v>35</v>
      </c>
      <c r="E485" s="213" t="s">
        <v>574</v>
      </c>
      <c r="F485" s="214" t="s">
        <v>72</v>
      </c>
      <c r="G485" s="34"/>
      <c r="H485" s="315">
        <v>599</v>
      </c>
      <c r="I485" s="200"/>
      <c r="J485" s="258"/>
    </row>
    <row r="486" spans="1:10" s="18" customFormat="1" ht="27" x14ac:dyDescent="0.25">
      <c r="A486" s="538" t="s">
        <v>680</v>
      </c>
      <c r="B486" s="141">
        <v>701</v>
      </c>
      <c r="C486" s="27" t="s">
        <v>37</v>
      </c>
      <c r="D486" s="27" t="s">
        <v>35</v>
      </c>
      <c r="E486" s="213" t="s">
        <v>574</v>
      </c>
      <c r="F486" s="214" t="s">
        <v>678</v>
      </c>
      <c r="G486" s="47"/>
      <c r="H486" s="315">
        <v>511.6</v>
      </c>
      <c r="I486" s="200"/>
      <c r="J486" s="258"/>
    </row>
    <row r="487" spans="1:10" s="18" customFormat="1" ht="13.5" x14ac:dyDescent="0.2">
      <c r="A487" s="539" t="s">
        <v>238</v>
      </c>
      <c r="B487" s="59">
        <v>701</v>
      </c>
      <c r="C487" s="28" t="s">
        <v>37</v>
      </c>
      <c r="D487" s="28" t="s">
        <v>35</v>
      </c>
      <c r="E487" s="215" t="s">
        <v>574</v>
      </c>
      <c r="F487" s="216" t="s">
        <v>678</v>
      </c>
      <c r="G487" s="48" t="s">
        <v>239</v>
      </c>
      <c r="H487" s="317">
        <v>511.6</v>
      </c>
      <c r="I487" s="200"/>
      <c r="J487" s="258"/>
    </row>
    <row r="488" spans="1:10" s="18" customFormat="1" ht="25.5" x14ac:dyDescent="0.2">
      <c r="A488" s="170" t="s">
        <v>90</v>
      </c>
      <c r="B488" s="59">
        <v>701</v>
      </c>
      <c r="C488" s="28" t="s">
        <v>37</v>
      </c>
      <c r="D488" s="28" t="s">
        <v>35</v>
      </c>
      <c r="E488" s="215" t="s">
        <v>574</v>
      </c>
      <c r="F488" s="216" t="s">
        <v>678</v>
      </c>
      <c r="G488" s="48" t="s">
        <v>91</v>
      </c>
      <c r="H488" s="317">
        <v>511.6</v>
      </c>
      <c r="I488" s="200"/>
      <c r="J488" s="258"/>
    </row>
    <row r="489" spans="1:10" s="18" customFormat="1" ht="40.5" x14ac:dyDescent="0.2">
      <c r="A489" s="167" t="s">
        <v>681</v>
      </c>
      <c r="B489" s="537">
        <v>701</v>
      </c>
      <c r="C489" s="19" t="s">
        <v>37</v>
      </c>
      <c r="D489" s="19" t="s">
        <v>35</v>
      </c>
      <c r="E489" s="213" t="s">
        <v>574</v>
      </c>
      <c r="F489" s="214" t="s">
        <v>679</v>
      </c>
      <c r="G489" s="34"/>
      <c r="H489" s="315">
        <v>87.4</v>
      </c>
      <c r="I489" s="200"/>
      <c r="J489" s="258"/>
    </row>
    <row r="490" spans="1:10" s="18" customFormat="1" ht="13.5" x14ac:dyDescent="0.2">
      <c r="A490" s="473" t="s">
        <v>238</v>
      </c>
      <c r="B490" s="8">
        <v>701</v>
      </c>
      <c r="C490" s="20" t="s">
        <v>37</v>
      </c>
      <c r="D490" s="20" t="s">
        <v>35</v>
      </c>
      <c r="E490" s="215" t="s">
        <v>574</v>
      </c>
      <c r="F490" s="216" t="s">
        <v>679</v>
      </c>
      <c r="G490" s="36" t="s">
        <v>239</v>
      </c>
      <c r="H490" s="317">
        <v>87.4</v>
      </c>
      <c r="I490" s="200"/>
      <c r="J490" s="258"/>
    </row>
    <row r="491" spans="1:10" s="18" customFormat="1" ht="25.5" x14ac:dyDescent="0.2">
      <c r="A491" s="170" t="s">
        <v>90</v>
      </c>
      <c r="B491" s="8">
        <v>701</v>
      </c>
      <c r="C491" s="20" t="s">
        <v>37</v>
      </c>
      <c r="D491" s="20" t="s">
        <v>35</v>
      </c>
      <c r="E491" s="215" t="s">
        <v>574</v>
      </c>
      <c r="F491" s="216" t="s">
        <v>679</v>
      </c>
      <c r="G491" s="36" t="s">
        <v>91</v>
      </c>
      <c r="H491" s="317">
        <v>87.4</v>
      </c>
      <c r="I491" s="200"/>
      <c r="J491" s="258"/>
    </row>
    <row r="492" spans="1:10" s="18" customFormat="1" ht="14.25" x14ac:dyDescent="0.2">
      <c r="A492" s="37" t="s">
        <v>16</v>
      </c>
      <c r="B492" s="38" t="s">
        <v>82</v>
      </c>
      <c r="C492" s="38" t="s">
        <v>17</v>
      </c>
      <c r="D492" s="38"/>
      <c r="E492" s="587"/>
      <c r="F492" s="588"/>
      <c r="G492" s="38"/>
      <c r="H492" s="321">
        <v>190410.38999999998</v>
      </c>
      <c r="I492" s="121"/>
      <c r="J492" s="240"/>
    </row>
    <row r="493" spans="1:10" s="45" customFormat="1" ht="14.25" x14ac:dyDescent="0.2">
      <c r="A493" s="180" t="s">
        <v>18</v>
      </c>
      <c r="B493" s="41" t="s">
        <v>82</v>
      </c>
      <c r="C493" s="41" t="s">
        <v>17</v>
      </c>
      <c r="D493" s="41" t="s">
        <v>33</v>
      </c>
      <c r="E493" s="575"/>
      <c r="F493" s="576"/>
      <c r="G493" s="41"/>
      <c r="H493" s="322">
        <v>68235.199999999997</v>
      </c>
      <c r="I493" s="132"/>
      <c r="J493" s="264"/>
    </row>
    <row r="494" spans="1:10" s="54" customFormat="1" ht="40.5" x14ac:dyDescent="0.2">
      <c r="A494" s="173" t="s">
        <v>548</v>
      </c>
      <c r="B494" s="47" t="s">
        <v>82</v>
      </c>
      <c r="C494" s="47" t="s">
        <v>17</v>
      </c>
      <c r="D494" s="47" t="s">
        <v>33</v>
      </c>
      <c r="E494" s="210" t="s">
        <v>110</v>
      </c>
      <c r="F494" s="211" t="s">
        <v>72</v>
      </c>
      <c r="G494" s="47"/>
      <c r="H494" s="315">
        <v>666.2</v>
      </c>
      <c r="I494" s="133"/>
      <c r="J494" s="269"/>
    </row>
    <row r="495" spans="1:10" s="54" customFormat="1" ht="38.25" x14ac:dyDescent="0.2">
      <c r="A495" s="194" t="s">
        <v>477</v>
      </c>
      <c r="B495" s="105" t="s">
        <v>82</v>
      </c>
      <c r="C495" s="105" t="s">
        <v>17</v>
      </c>
      <c r="D495" s="105" t="s">
        <v>33</v>
      </c>
      <c r="E495" s="208" t="s">
        <v>476</v>
      </c>
      <c r="F495" s="209" t="s">
        <v>72</v>
      </c>
      <c r="G495" s="105"/>
      <c r="H495" s="316">
        <v>666.2</v>
      </c>
      <c r="I495" s="133"/>
      <c r="J495" s="269"/>
    </row>
    <row r="496" spans="1:10" s="51" customFormat="1" ht="40.5" x14ac:dyDescent="0.2">
      <c r="A496" s="155" t="s">
        <v>478</v>
      </c>
      <c r="B496" s="47" t="s">
        <v>82</v>
      </c>
      <c r="C496" s="47" t="s">
        <v>17</v>
      </c>
      <c r="D496" s="47" t="s">
        <v>33</v>
      </c>
      <c r="E496" s="210" t="s">
        <v>475</v>
      </c>
      <c r="F496" s="211" t="s">
        <v>72</v>
      </c>
      <c r="G496" s="47"/>
      <c r="H496" s="315">
        <v>469.5</v>
      </c>
      <c r="I496" s="134"/>
      <c r="J496" s="266"/>
    </row>
    <row r="497" spans="1:10" s="51" customFormat="1" ht="27" x14ac:dyDescent="0.2">
      <c r="A497" s="155" t="s">
        <v>598</v>
      </c>
      <c r="B497" s="47" t="s">
        <v>82</v>
      </c>
      <c r="C497" s="47" t="s">
        <v>17</v>
      </c>
      <c r="D497" s="47" t="s">
        <v>33</v>
      </c>
      <c r="E497" s="210" t="s">
        <v>475</v>
      </c>
      <c r="F497" s="211" t="s">
        <v>211</v>
      </c>
      <c r="G497" s="47"/>
      <c r="H497" s="315">
        <v>456.5</v>
      </c>
      <c r="I497" s="134"/>
      <c r="J497" s="266"/>
    </row>
    <row r="498" spans="1:10" s="54" customFormat="1" ht="25.5" x14ac:dyDescent="0.2">
      <c r="A498" s="357" t="s">
        <v>246</v>
      </c>
      <c r="B498" s="48" t="s">
        <v>82</v>
      </c>
      <c r="C498" s="48" t="s">
        <v>17</v>
      </c>
      <c r="D498" s="48" t="s">
        <v>33</v>
      </c>
      <c r="E498" s="218" t="s">
        <v>475</v>
      </c>
      <c r="F498" s="220" t="s">
        <v>211</v>
      </c>
      <c r="G498" s="48" t="s">
        <v>247</v>
      </c>
      <c r="H498" s="317">
        <v>456.5</v>
      </c>
      <c r="I498" s="133"/>
      <c r="J498" s="269"/>
    </row>
    <row r="499" spans="1:10" s="54" customFormat="1" x14ac:dyDescent="0.2">
      <c r="A499" s="187" t="s">
        <v>99</v>
      </c>
      <c r="B499" s="48" t="s">
        <v>82</v>
      </c>
      <c r="C499" s="48" t="s">
        <v>17</v>
      </c>
      <c r="D499" s="48" t="s">
        <v>33</v>
      </c>
      <c r="E499" s="218" t="s">
        <v>475</v>
      </c>
      <c r="F499" s="220" t="s">
        <v>211</v>
      </c>
      <c r="G499" s="48" t="s">
        <v>100</v>
      </c>
      <c r="H499" s="317">
        <v>456.5</v>
      </c>
      <c r="I499" s="133"/>
      <c r="J499" s="269"/>
    </row>
    <row r="500" spans="1:10" s="54" customFormat="1" ht="27" x14ac:dyDescent="0.2">
      <c r="A500" s="500" t="s">
        <v>601</v>
      </c>
      <c r="B500" s="47" t="s">
        <v>82</v>
      </c>
      <c r="C500" s="47" t="s">
        <v>17</v>
      </c>
      <c r="D500" s="47" t="s">
        <v>33</v>
      </c>
      <c r="E500" s="210" t="s">
        <v>475</v>
      </c>
      <c r="F500" s="211" t="s">
        <v>220</v>
      </c>
      <c r="G500" s="47"/>
      <c r="H500" s="315">
        <v>13</v>
      </c>
      <c r="I500" s="133"/>
      <c r="J500" s="269"/>
    </row>
    <row r="501" spans="1:10" s="54" customFormat="1" ht="25.5" x14ac:dyDescent="0.2">
      <c r="A501" s="187" t="s">
        <v>246</v>
      </c>
      <c r="B501" s="48" t="s">
        <v>82</v>
      </c>
      <c r="C501" s="48" t="s">
        <v>17</v>
      </c>
      <c r="D501" s="48" t="s">
        <v>33</v>
      </c>
      <c r="E501" s="218" t="s">
        <v>475</v>
      </c>
      <c r="F501" s="220" t="s">
        <v>220</v>
      </c>
      <c r="G501" s="48" t="s">
        <v>247</v>
      </c>
      <c r="H501" s="317">
        <v>13</v>
      </c>
      <c r="I501" s="133"/>
      <c r="J501" s="269"/>
    </row>
    <row r="502" spans="1:10" s="54" customFormat="1" x14ac:dyDescent="0.2">
      <c r="A502" s="187" t="s">
        <v>99</v>
      </c>
      <c r="B502" s="48" t="s">
        <v>82</v>
      </c>
      <c r="C502" s="48" t="s">
        <v>17</v>
      </c>
      <c r="D502" s="48" t="s">
        <v>33</v>
      </c>
      <c r="E502" s="218" t="s">
        <v>475</v>
      </c>
      <c r="F502" s="220" t="s">
        <v>220</v>
      </c>
      <c r="G502" s="48" t="s">
        <v>100</v>
      </c>
      <c r="H502" s="317">
        <v>13</v>
      </c>
      <c r="I502" s="133"/>
      <c r="J502" s="269"/>
    </row>
    <row r="503" spans="1:10" s="54" customFormat="1" ht="27" x14ac:dyDescent="0.2">
      <c r="A503" s="155" t="s">
        <v>555</v>
      </c>
      <c r="B503" s="47" t="s">
        <v>82</v>
      </c>
      <c r="C503" s="47" t="s">
        <v>17</v>
      </c>
      <c r="D503" s="47" t="s">
        <v>33</v>
      </c>
      <c r="E503" s="210" t="s">
        <v>479</v>
      </c>
      <c r="F503" s="211" t="s">
        <v>72</v>
      </c>
      <c r="G503" s="47"/>
      <c r="H503" s="315">
        <v>196.7</v>
      </c>
      <c r="I503" s="133"/>
      <c r="J503" s="269"/>
    </row>
    <row r="504" spans="1:10" s="54" customFormat="1" ht="27" x14ac:dyDescent="0.2">
      <c r="A504" s="512" t="s">
        <v>598</v>
      </c>
      <c r="B504" s="47" t="s">
        <v>82</v>
      </c>
      <c r="C504" s="47" t="s">
        <v>17</v>
      </c>
      <c r="D504" s="47" t="s">
        <v>33</v>
      </c>
      <c r="E504" s="210" t="s">
        <v>479</v>
      </c>
      <c r="F504" s="211" t="s">
        <v>211</v>
      </c>
      <c r="G504" s="47"/>
      <c r="H504" s="315">
        <v>195.7</v>
      </c>
      <c r="I504" s="133"/>
      <c r="J504" s="269"/>
    </row>
    <row r="505" spans="1:10" s="54" customFormat="1" ht="25.5" x14ac:dyDescent="0.2">
      <c r="A505" s="357" t="s">
        <v>246</v>
      </c>
      <c r="B505" s="48" t="s">
        <v>82</v>
      </c>
      <c r="C505" s="48" t="s">
        <v>17</v>
      </c>
      <c r="D505" s="48" t="s">
        <v>33</v>
      </c>
      <c r="E505" s="218" t="s">
        <v>479</v>
      </c>
      <c r="F505" s="220" t="s">
        <v>211</v>
      </c>
      <c r="G505" s="48" t="s">
        <v>247</v>
      </c>
      <c r="H505" s="317">
        <v>195.7</v>
      </c>
      <c r="I505" s="133"/>
      <c r="J505" s="269"/>
    </row>
    <row r="506" spans="1:10" s="54" customFormat="1" x14ac:dyDescent="0.2">
      <c r="A506" s="187" t="s">
        <v>99</v>
      </c>
      <c r="B506" s="48" t="s">
        <v>82</v>
      </c>
      <c r="C506" s="48" t="s">
        <v>17</v>
      </c>
      <c r="D506" s="48" t="s">
        <v>33</v>
      </c>
      <c r="E506" s="218" t="s">
        <v>479</v>
      </c>
      <c r="F506" s="220" t="s">
        <v>211</v>
      </c>
      <c r="G506" s="48" t="s">
        <v>100</v>
      </c>
      <c r="H506" s="317">
        <v>195.7</v>
      </c>
      <c r="I506" s="133"/>
      <c r="J506" s="269"/>
    </row>
    <row r="507" spans="1:10" s="51" customFormat="1" ht="27" x14ac:dyDescent="0.2">
      <c r="A507" s="155" t="s">
        <v>601</v>
      </c>
      <c r="B507" s="47" t="s">
        <v>82</v>
      </c>
      <c r="C507" s="47" t="s">
        <v>17</v>
      </c>
      <c r="D507" s="47" t="s">
        <v>33</v>
      </c>
      <c r="E507" s="210" t="s">
        <v>479</v>
      </c>
      <c r="F507" s="211" t="s">
        <v>220</v>
      </c>
      <c r="G507" s="47"/>
      <c r="H507" s="315">
        <v>1</v>
      </c>
      <c r="I507" s="134"/>
      <c r="J507" s="266"/>
    </row>
    <row r="508" spans="1:10" s="54" customFormat="1" ht="25.5" x14ac:dyDescent="0.2">
      <c r="A508" s="179" t="s">
        <v>246</v>
      </c>
      <c r="B508" s="48" t="s">
        <v>82</v>
      </c>
      <c r="C508" s="48" t="s">
        <v>17</v>
      </c>
      <c r="D508" s="48" t="s">
        <v>33</v>
      </c>
      <c r="E508" s="218" t="s">
        <v>479</v>
      </c>
      <c r="F508" s="220" t="s">
        <v>220</v>
      </c>
      <c r="G508" s="48" t="s">
        <v>247</v>
      </c>
      <c r="H508" s="317">
        <v>1</v>
      </c>
      <c r="I508" s="133"/>
      <c r="J508" s="269"/>
    </row>
    <row r="509" spans="1:10" s="54" customFormat="1" x14ac:dyDescent="0.2">
      <c r="A509" s="179" t="s">
        <v>99</v>
      </c>
      <c r="B509" s="48" t="s">
        <v>82</v>
      </c>
      <c r="C509" s="48" t="s">
        <v>17</v>
      </c>
      <c r="D509" s="48" t="s">
        <v>33</v>
      </c>
      <c r="E509" s="218" t="s">
        <v>479</v>
      </c>
      <c r="F509" s="220" t="s">
        <v>220</v>
      </c>
      <c r="G509" s="48" t="s">
        <v>100</v>
      </c>
      <c r="H509" s="317">
        <v>1</v>
      </c>
      <c r="I509" s="133"/>
      <c r="J509" s="269"/>
    </row>
    <row r="510" spans="1:10" s="45" customFormat="1" ht="27" x14ac:dyDescent="0.2">
      <c r="A510" s="186" t="s">
        <v>586</v>
      </c>
      <c r="B510" s="106">
        <v>701</v>
      </c>
      <c r="C510" s="47" t="s">
        <v>17</v>
      </c>
      <c r="D510" s="47" t="s">
        <v>33</v>
      </c>
      <c r="E510" s="210" t="s">
        <v>172</v>
      </c>
      <c r="F510" s="211" t="s">
        <v>72</v>
      </c>
      <c r="G510" s="47"/>
      <c r="H510" s="315">
        <v>67352.02</v>
      </c>
      <c r="I510" s="132"/>
      <c r="J510" s="264"/>
    </row>
    <row r="511" spans="1:10" s="45" customFormat="1" x14ac:dyDescent="0.2">
      <c r="A511" s="174" t="s">
        <v>218</v>
      </c>
      <c r="B511" s="153">
        <v>701</v>
      </c>
      <c r="C511" s="89" t="s">
        <v>17</v>
      </c>
      <c r="D511" s="89" t="s">
        <v>33</v>
      </c>
      <c r="E511" s="208" t="s">
        <v>304</v>
      </c>
      <c r="F511" s="209" t="s">
        <v>72</v>
      </c>
      <c r="G511" s="105"/>
      <c r="H511" s="316">
        <v>66566.62</v>
      </c>
      <c r="I511" s="132"/>
      <c r="J511" s="264"/>
    </row>
    <row r="512" spans="1:10" s="45" customFormat="1" x14ac:dyDescent="0.2">
      <c r="A512" s="174" t="s">
        <v>255</v>
      </c>
      <c r="B512" s="153">
        <v>701</v>
      </c>
      <c r="C512" s="89" t="s">
        <v>17</v>
      </c>
      <c r="D512" s="89" t="s">
        <v>33</v>
      </c>
      <c r="E512" s="208" t="s">
        <v>305</v>
      </c>
      <c r="F512" s="209" t="s">
        <v>72</v>
      </c>
      <c r="G512" s="105"/>
      <c r="H512" s="316">
        <v>29090.399999999998</v>
      </c>
      <c r="I512" s="132"/>
      <c r="J512" s="264"/>
    </row>
    <row r="513" spans="1:10" s="45" customFormat="1" ht="13.5" x14ac:dyDescent="0.25">
      <c r="A513" s="340" t="s">
        <v>224</v>
      </c>
      <c r="B513" s="153">
        <v>701</v>
      </c>
      <c r="C513" s="89" t="s">
        <v>17</v>
      </c>
      <c r="D513" s="89" t="s">
        <v>33</v>
      </c>
      <c r="E513" s="208" t="s">
        <v>305</v>
      </c>
      <c r="F513" s="209" t="s">
        <v>172</v>
      </c>
      <c r="G513" s="105"/>
      <c r="H513" s="316">
        <v>3239.4</v>
      </c>
      <c r="I513" s="132"/>
      <c r="J513" s="264"/>
    </row>
    <row r="514" spans="1:10" s="45" customFormat="1" ht="13.5" x14ac:dyDescent="0.2">
      <c r="A514" s="186" t="s">
        <v>368</v>
      </c>
      <c r="B514" s="153">
        <v>701</v>
      </c>
      <c r="C514" s="34" t="s">
        <v>17</v>
      </c>
      <c r="D514" s="34" t="s">
        <v>33</v>
      </c>
      <c r="E514" s="210" t="s">
        <v>305</v>
      </c>
      <c r="F514" s="211" t="s">
        <v>256</v>
      </c>
      <c r="G514" s="34"/>
      <c r="H514" s="315">
        <v>3239.4</v>
      </c>
      <c r="I514" s="132"/>
      <c r="J514" s="264"/>
    </row>
    <row r="515" spans="1:10" s="45" customFormat="1" ht="25.5" x14ac:dyDescent="0.2">
      <c r="A515" s="357" t="s">
        <v>246</v>
      </c>
      <c r="B515" s="107">
        <v>701</v>
      </c>
      <c r="C515" s="36" t="s">
        <v>17</v>
      </c>
      <c r="D515" s="36" t="s">
        <v>33</v>
      </c>
      <c r="E515" s="218" t="s">
        <v>305</v>
      </c>
      <c r="F515" s="216" t="s">
        <v>256</v>
      </c>
      <c r="G515" s="36" t="s">
        <v>247</v>
      </c>
      <c r="H515" s="317">
        <v>3239.4</v>
      </c>
      <c r="I515" s="132"/>
      <c r="J515" s="264"/>
    </row>
    <row r="516" spans="1:10" s="45" customFormat="1" x14ac:dyDescent="0.2">
      <c r="A516" s="187" t="s">
        <v>99</v>
      </c>
      <c r="B516" s="153">
        <v>701</v>
      </c>
      <c r="C516" s="36" t="s">
        <v>17</v>
      </c>
      <c r="D516" s="36" t="s">
        <v>33</v>
      </c>
      <c r="E516" s="218" t="s">
        <v>305</v>
      </c>
      <c r="F516" s="216" t="s">
        <v>256</v>
      </c>
      <c r="G516" s="48" t="s">
        <v>100</v>
      </c>
      <c r="H516" s="317">
        <v>3239.4</v>
      </c>
      <c r="I516" s="132"/>
      <c r="J516" s="264"/>
    </row>
    <row r="517" spans="1:10" s="29" customFormat="1" ht="13.5" x14ac:dyDescent="0.2">
      <c r="A517" s="169" t="s">
        <v>405</v>
      </c>
      <c r="B517" s="141">
        <v>701</v>
      </c>
      <c r="C517" s="27" t="s">
        <v>17</v>
      </c>
      <c r="D517" s="27" t="s">
        <v>33</v>
      </c>
      <c r="E517" s="210" t="s">
        <v>305</v>
      </c>
      <c r="F517" s="214" t="s">
        <v>404</v>
      </c>
      <c r="G517" s="214"/>
      <c r="H517" s="315">
        <v>185</v>
      </c>
      <c r="I517" s="126"/>
      <c r="J517" s="381"/>
    </row>
    <row r="518" spans="1:10" s="29" customFormat="1" ht="25.5" x14ac:dyDescent="0.2">
      <c r="A518" s="357" t="s">
        <v>246</v>
      </c>
      <c r="B518" s="59">
        <v>701</v>
      </c>
      <c r="C518" s="28" t="s">
        <v>17</v>
      </c>
      <c r="D518" s="28" t="s">
        <v>33</v>
      </c>
      <c r="E518" s="218" t="s">
        <v>305</v>
      </c>
      <c r="F518" s="216" t="s">
        <v>404</v>
      </c>
      <c r="G518" s="216" t="s">
        <v>247</v>
      </c>
      <c r="H518" s="317">
        <v>185</v>
      </c>
      <c r="I518" s="126"/>
      <c r="J518" s="381"/>
    </row>
    <row r="519" spans="1:10" s="29" customFormat="1" x14ac:dyDescent="0.2">
      <c r="A519" s="187" t="s">
        <v>99</v>
      </c>
      <c r="B519" s="59">
        <v>701</v>
      </c>
      <c r="C519" s="28" t="s">
        <v>17</v>
      </c>
      <c r="D519" s="28" t="s">
        <v>33</v>
      </c>
      <c r="E519" s="218" t="s">
        <v>305</v>
      </c>
      <c r="F519" s="459" t="s">
        <v>404</v>
      </c>
      <c r="G519" s="216" t="s">
        <v>100</v>
      </c>
      <c r="H519" s="317">
        <v>185</v>
      </c>
      <c r="I519" s="126"/>
      <c r="J519" s="381"/>
    </row>
    <row r="520" spans="1:10" s="45" customFormat="1" ht="13.5" x14ac:dyDescent="0.2">
      <c r="A520" s="169" t="s">
        <v>257</v>
      </c>
      <c r="B520" s="153">
        <v>701</v>
      </c>
      <c r="C520" s="34" t="s">
        <v>17</v>
      </c>
      <c r="D520" s="34" t="s">
        <v>33</v>
      </c>
      <c r="E520" s="210" t="s">
        <v>305</v>
      </c>
      <c r="F520" s="214" t="s">
        <v>168</v>
      </c>
      <c r="G520" s="28"/>
      <c r="H520" s="312">
        <v>3000</v>
      </c>
      <c r="I520" s="132"/>
      <c r="J520" s="264"/>
    </row>
    <row r="521" spans="1:10" s="45" customFormat="1" ht="25.5" x14ac:dyDescent="0.2">
      <c r="A521" s="170" t="s">
        <v>246</v>
      </c>
      <c r="B521" s="107">
        <v>701</v>
      </c>
      <c r="C521" s="36" t="s">
        <v>17</v>
      </c>
      <c r="D521" s="36" t="s">
        <v>33</v>
      </c>
      <c r="E521" s="218" t="s">
        <v>305</v>
      </c>
      <c r="F521" s="216" t="s">
        <v>168</v>
      </c>
      <c r="G521" s="28" t="s">
        <v>247</v>
      </c>
      <c r="H521" s="314">
        <v>3000</v>
      </c>
      <c r="I521" s="132"/>
      <c r="J521" s="264"/>
    </row>
    <row r="522" spans="1:10" s="51" customFormat="1" ht="13.5" x14ac:dyDescent="0.2">
      <c r="A522" s="187" t="s">
        <v>99</v>
      </c>
      <c r="B522" s="107">
        <v>701</v>
      </c>
      <c r="C522" s="36" t="s">
        <v>17</v>
      </c>
      <c r="D522" s="36" t="s">
        <v>33</v>
      </c>
      <c r="E522" s="218" t="s">
        <v>305</v>
      </c>
      <c r="F522" s="216" t="s">
        <v>168</v>
      </c>
      <c r="G522" s="28" t="s">
        <v>100</v>
      </c>
      <c r="H522" s="314">
        <v>3000</v>
      </c>
      <c r="I522" s="132"/>
      <c r="J522" s="266"/>
    </row>
    <row r="523" spans="1:10" s="51" customFormat="1" ht="40.5" x14ac:dyDescent="0.2">
      <c r="A523" s="186" t="s">
        <v>627</v>
      </c>
      <c r="B523" s="106">
        <v>701</v>
      </c>
      <c r="C523" s="47" t="s">
        <v>17</v>
      </c>
      <c r="D523" s="47" t="s">
        <v>33</v>
      </c>
      <c r="E523" s="210" t="s">
        <v>305</v>
      </c>
      <c r="F523" s="211" t="s">
        <v>661</v>
      </c>
      <c r="G523" s="47"/>
      <c r="H523" s="315">
        <v>757.1</v>
      </c>
      <c r="I523" s="134"/>
      <c r="J523" s="266"/>
    </row>
    <row r="524" spans="1:10" s="51" customFormat="1" ht="25.5" x14ac:dyDescent="0.2">
      <c r="A524" s="170" t="s">
        <v>246</v>
      </c>
      <c r="B524" s="107">
        <v>701</v>
      </c>
      <c r="C524" s="48" t="s">
        <v>17</v>
      </c>
      <c r="D524" s="48" t="s">
        <v>33</v>
      </c>
      <c r="E524" s="218" t="s">
        <v>305</v>
      </c>
      <c r="F524" s="220" t="s">
        <v>661</v>
      </c>
      <c r="G524" s="48" t="s">
        <v>247</v>
      </c>
      <c r="H524" s="317">
        <v>757.1</v>
      </c>
      <c r="I524" s="134"/>
      <c r="J524" s="266"/>
    </row>
    <row r="525" spans="1:10" s="51" customFormat="1" ht="13.5" x14ac:dyDescent="0.2">
      <c r="A525" s="187" t="s">
        <v>99</v>
      </c>
      <c r="B525" s="107">
        <v>701</v>
      </c>
      <c r="C525" s="48" t="s">
        <v>17</v>
      </c>
      <c r="D525" s="48" t="s">
        <v>33</v>
      </c>
      <c r="E525" s="218" t="s">
        <v>305</v>
      </c>
      <c r="F525" s="220" t="s">
        <v>661</v>
      </c>
      <c r="G525" s="48" t="s">
        <v>100</v>
      </c>
      <c r="H525" s="317">
        <v>757.1</v>
      </c>
      <c r="I525" s="134"/>
      <c r="J525" s="266"/>
    </row>
    <row r="526" spans="1:10" s="51" customFormat="1" ht="40.5" x14ac:dyDescent="0.2">
      <c r="A526" s="186" t="s">
        <v>513</v>
      </c>
      <c r="B526" s="106">
        <v>701</v>
      </c>
      <c r="C526" s="47" t="s">
        <v>17</v>
      </c>
      <c r="D526" s="47" t="s">
        <v>33</v>
      </c>
      <c r="E526" s="210" t="s">
        <v>305</v>
      </c>
      <c r="F526" s="211" t="s">
        <v>72</v>
      </c>
      <c r="G526" s="47"/>
      <c r="H526" s="315">
        <v>120.7</v>
      </c>
      <c r="I526" s="134"/>
      <c r="J526" s="266"/>
    </row>
    <row r="527" spans="1:10" s="51" customFormat="1" ht="27" x14ac:dyDescent="0.2">
      <c r="A527" s="186" t="s">
        <v>516</v>
      </c>
      <c r="B527" s="106">
        <v>701</v>
      </c>
      <c r="C527" s="47" t="s">
        <v>17</v>
      </c>
      <c r="D527" s="47" t="s">
        <v>33</v>
      </c>
      <c r="E527" s="210" t="s">
        <v>305</v>
      </c>
      <c r="F527" s="211" t="s">
        <v>102</v>
      </c>
      <c r="G527" s="47"/>
      <c r="H527" s="315">
        <v>120.7</v>
      </c>
      <c r="I527" s="134"/>
      <c r="J527" s="266"/>
    </row>
    <row r="528" spans="1:10" s="55" customFormat="1" ht="25.5" x14ac:dyDescent="0.2">
      <c r="A528" s="170" t="s">
        <v>246</v>
      </c>
      <c r="B528" s="107">
        <v>701</v>
      </c>
      <c r="C528" s="48" t="s">
        <v>17</v>
      </c>
      <c r="D528" s="48" t="s">
        <v>33</v>
      </c>
      <c r="E528" s="218" t="s">
        <v>305</v>
      </c>
      <c r="F528" s="216" t="s">
        <v>102</v>
      </c>
      <c r="G528" s="48" t="s">
        <v>247</v>
      </c>
      <c r="H528" s="317">
        <v>120.7</v>
      </c>
      <c r="I528" s="134"/>
      <c r="J528" s="268"/>
    </row>
    <row r="529" spans="1:10" s="51" customFormat="1" ht="13.5" x14ac:dyDescent="0.2">
      <c r="A529" s="187" t="s">
        <v>99</v>
      </c>
      <c r="B529" s="107">
        <v>701</v>
      </c>
      <c r="C529" s="48" t="s">
        <v>17</v>
      </c>
      <c r="D529" s="48" t="s">
        <v>33</v>
      </c>
      <c r="E529" s="218" t="s">
        <v>305</v>
      </c>
      <c r="F529" s="216" t="s">
        <v>102</v>
      </c>
      <c r="G529" s="48" t="s">
        <v>100</v>
      </c>
      <c r="H529" s="317">
        <v>120.7</v>
      </c>
      <c r="I529" s="135"/>
      <c r="J529" s="266"/>
    </row>
    <row r="530" spans="1:10" s="51" customFormat="1" ht="27" x14ac:dyDescent="0.2">
      <c r="A530" s="186" t="s">
        <v>512</v>
      </c>
      <c r="B530" s="106">
        <v>701</v>
      </c>
      <c r="C530" s="47" t="s">
        <v>17</v>
      </c>
      <c r="D530" s="47" t="s">
        <v>33</v>
      </c>
      <c r="E530" s="210" t="s">
        <v>305</v>
      </c>
      <c r="F530" s="211" t="s">
        <v>72</v>
      </c>
      <c r="G530" s="47"/>
      <c r="H530" s="315">
        <v>287.10000000000002</v>
      </c>
      <c r="I530" s="134"/>
      <c r="J530" s="266"/>
    </row>
    <row r="531" spans="1:10" s="51" customFormat="1" ht="27" x14ac:dyDescent="0.2">
      <c r="A531" s="186" t="s">
        <v>605</v>
      </c>
      <c r="B531" s="106">
        <v>701</v>
      </c>
      <c r="C531" s="47" t="s">
        <v>17</v>
      </c>
      <c r="D531" s="47" t="s">
        <v>33</v>
      </c>
      <c r="E531" s="210" t="s">
        <v>305</v>
      </c>
      <c r="F531" s="211" t="s">
        <v>103</v>
      </c>
      <c r="G531" s="47"/>
      <c r="H531" s="315">
        <v>287.10000000000002</v>
      </c>
      <c r="I531" s="134"/>
      <c r="J531" s="266"/>
    </row>
    <row r="532" spans="1:10" s="55" customFormat="1" ht="25.5" x14ac:dyDescent="0.2">
      <c r="A532" s="170" t="s">
        <v>246</v>
      </c>
      <c r="B532" s="153">
        <v>701</v>
      </c>
      <c r="C532" s="48" t="s">
        <v>17</v>
      </c>
      <c r="D532" s="48" t="s">
        <v>33</v>
      </c>
      <c r="E532" s="218" t="s">
        <v>305</v>
      </c>
      <c r="F532" s="216" t="s">
        <v>103</v>
      </c>
      <c r="G532" s="48" t="s">
        <v>247</v>
      </c>
      <c r="H532" s="317">
        <v>287.10000000000002</v>
      </c>
      <c r="I532" s="134"/>
      <c r="J532" s="268"/>
    </row>
    <row r="533" spans="1:10" s="54" customFormat="1" x14ac:dyDescent="0.2">
      <c r="A533" s="187" t="s">
        <v>99</v>
      </c>
      <c r="B533" s="107">
        <v>701</v>
      </c>
      <c r="C533" s="48" t="s">
        <v>17</v>
      </c>
      <c r="D533" s="48" t="s">
        <v>33</v>
      </c>
      <c r="E533" s="218" t="s">
        <v>305</v>
      </c>
      <c r="F533" s="216" t="s">
        <v>103</v>
      </c>
      <c r="G533" s="48" t="s">
        <v>100</v>
      </c>
      <c r="H533" s="317">
        <v>287.10000000000002</v>
      </c>
      <c r="I533" s="135"/>
      <c r="J533" s="269"/>
    </row>
    <row r="534" spans="1:10" s="54" customFormat="1" ht="27" x14ac:dyDescent="0.2">
      <c r="A534" s="186" t="s">
        <v>511</v>
      </c>
      <c r="B534" s="106">
        <v>701</v>
      </c>
      <c r="C534" s="47" t="s">
        <v>17</v>
      </c>
      <c r="D534" s="47" t="s">
        <v>33</v>
      </c>
      <c r="E534" s="210" t="s">
        <v>305</v>
      </c>
      <c r="F534" s="211" t="s">
        <v>72</v>
      </c>
      <c r="G534" s="47"/>
      <c r="H534" s="315">
        <v>21416.1</v>
      </c>
      <c r="I534" s="133"/>
      <c r="J534" s="269"/>
    </row>
    <row r="535" spans="1:10" s="54" customFormat="1" ht="13.5" x14ac:dyDescent="0.2">
      <c r="A535" s="186" t="s">
        <v>610</v>
      </c>
      <c r="B535" s="106">
        <v>701</v>
      </c>
      <c r="C535" s="47" t="s">
        <v>17</v>
      </c>
      <c r="D535" s="47" t="s">
        <v>33</v>
      </c>
      <c r="E535" s="210" t="s">
        <v>305</v>
      </c>
      <c r="F535" s="211" t="s">
        <v>104</v>
      </c>
      <c r="G535" s="47"/>
      <c r="H535" s="315">
        <v>21416.1</v>
      </c>
      <c r="I535" s="133"/>
      <c r="J535" s="269"/>
    </row>
    <row r="536" spans="1:10" s="54" customFormat="1" ht="25.5" x14ac:dyDescent="0.2">
      <c r="A536" s="170" t="s">
        <v>246</v>
      </c>
      <c r="B536" s="107">
        <v>701</v>
      </c>
      <c r="C536" s="48" t="s">
        <v>17</v>
      </c>
      <c r="D536" s="48" t="s">
        <v>33</v>
      </c>
      <c r="E536" s="218" t="s">
        <v>305</v>
      </c>
      <c r="F536" s="216" t="s">
        <v>104</v>
      </c>
      <c r="G536" s="48" t="s">
        <v>247</v>
      </c>
      <c r="H536" s="317">
        <v>21416.1</v>
      </c>
      <c r="I536" s="133"/>
      <c r="J536" s="269"/>
    </row>
    <row r="537" spans="1:10" s="46" customFormat="1" x14ac:dyDescent="0.2">
      <c r="A537" s="187" t="s">
        <v>99</v>
      </c>
      <c r="B537" s="107">
        <v>701</v>
      </c>
      <c r="C537" s="48" t="s">
        <v>17</v>
      </c>
      <c r="D537" s="48" t="s">
        <v>33</v>
      </c>
      <c r="E537" s="218" t="s">
        <v>305</v>
      </c>
      <c r="F537" s="216" t="s">
        <v>104</v>
      </c>
      <c r="G537" s="48" t="s">
        <v>100</v>
      </c>
      <c r="H537" s="317">
        <v>21416.1</v>
      </c>
      <c r="I537" s="133"/>
      <c r="J537" s="270" t="e">
        <v>#REF!</v>
      </c>
    </row>
    <row r="538" spans="1:10" s="46" customFormat="1" ht="27" x14ac:dyDescent="0.2">
      <c r="A538" s="189" t="s">
        <v>556</v>
      </c>
      <c r="B538" s="106">
        <v>701</v>
      </c>
      <c r="C538" s="47" t="s">
        <v>17</v>
      </c>
      <c r="D538" s="47" t="s">
        <v>33</v>
      </c>
      <c r="E538" s="210" t="s">
        <v>305</v>
      </c>
      <c r="F538" s="214" t="s">
        <v>72</v>
      </c>
      <c r="G538" s="47"/>
      <c r="H538" s="315">
        <v>85</v>
      </c>
      <c r="I538" s="138" t="e">
        <v>#REF!</v>
      </c>
      <c r="J538" s="270"/>
    </row>
    <row r="539" spans="1:10" s="46" customFormat="1" ht="27" x14ac:dyDescent="0.2">
      <c r="A539" s="189" t="s">
        <v>612</v>
      </c>
      <c r="B539" s="106">
        <v>701</v>
      </c>
      <c r="C539" s="47" t="s">
        <v>17</v>
      </c>
      <c r="D539" s="47" t="s">
        <v>33</v>
      </c>
      <c r="E539" s="210" t="s">
        <v>305</v>
      </c>
      <c r="F539" s="214" t="s">
        <v>105</v>
      </c>
      <c r="G539" s="47"/>
      <c r="H539" s="315">
        <v>85</v>
      </c>
      <c r="I539" s="138"/>
      <c r="J539" s="270"/>
    </row>
    <row r="540" spans="1:10" s="46" customFormat="1" ht="25.5" x14ac:dyDescent="0.2">
      <c r="A540" s="170" t="s">
        <v>246</v>
      </c>
      <c r="B540" s="107">
        <v>701</v>
      </c>
      <c r="C540" s="48" t="s">
        <v>17</v>
      </c>
      <c r="D540" s="48" t="s">
        <v>33</v>
      </c>
      <c r="E540" s="218" t="s">
        <v>305</v>
      </c>
      <c r="F540" s="216" t="s">
        <v>105</v>
      </c>
      <c r="G540" s="48" t="s">
        <v>247</v>
      </c>
      <c r="H540" s="317">
        <v>85</v>
      </c>
      <c r="I540" s="138"/>
      <c r="J540" s="270"/>
    </row>
    <row r="541" spans="1:10" s="45" customFormat="1" x14ac:dyDescent="0.2">
      <c r="A541" s="187" t="s">
        <v>99</v>
      </c>
      <c r="B541" s="107">
        <v>701</v>
      </c>
      <c r="C541" s="48" t="s">
        <v>17</v>
      </c>
      <c r="D541" s="48" t="s">
        <v>33</v>
      </c>
      <c r="E541" s="218" t="s">
        <v>305</v>
      </c>
      <c r="F541" s="216" t="s">
        <v>105</v>
      </c>
      <c r="G541" s="48" t="s">
        <v>100</v>
      </c>
      <c r="H541" s="317">
        <v>85</v>
      </c>
      <c r="I541" s="138"/>
      <c r="J541" s="264"/>
    </row>
    <row r="542" spans="1:10" s="45" customFormat="1" ht="13.5" x14ac:dyDescent="0.2">
      <c r="A542" s="174" t="s">
        <v>258</v>
      </c>
      <c r="B542" s="106">
        <v>701</v>
      </c>
      <c r="C542" s="89" t="s">
        <v>17</v>
      </c>
      <c r="D542" s="89" t="s">
        <v>33</v>
      </c>
      <c r="E542" s="212" t="s">
        <v>306</v>
      </c>
      <c r="F542" s="92" t="s">
        <v>72</v>
      </c>
      <c r="G542" s="87"/>
      <c r="H542" s="313">
        <v>37476.219999999994</v>
      </c>
      <c r="I542" s="132"/>
      <c r="J542" s="264"/>
    </row>
    <row r="543" spans="1:10" s="45" customFormat="1" ht="13.5" x14ac:dyDescent="0.25">
      <c r="A543" s="340" t="s">
        <v>224</v>
      </c>
      <c r="B543" s="106">
        <v>701</v>
      </c>
      <c r="C543" s="34" t="s">
        <v>17</v>
      </c>
      <c r="D543" s="34" t="s">
        <v>33</v>
      </c>
      <c r="E543" s="213" t="s">
        <v>306</v>
      </c>
      <c r="F543" s="211" t="s">
        <v>172</v>
      </c>
      <c r="G543" s="27"/>
      <c r="H543" s="312">
        <v>2363.75</v>
      </c>
      <c r="I543" s="132"/>
      <c r="J543" s="264"/>
    </row>
    <row r="544" spans="1:10" s="45" customFormat="1" ht="13.5" x14ac:dyDescent="0.2">
      <c r="A544" s="186" t="s">
        <v>368</v>
      </c>
      <c r="B544" s="106">
        <v>701</v>
      </c>
      <c r="C544" s="34" t="s">
        <v>17</v>
      </c>
      <c r="D544" s="34" t="s">
        <v>33</v>
      </c>
      <c r="E544" s="213" t="s">
        <v>306</v>
      </c>
      <c r="F544" s="211" t="s">
        <v>256</v>
      </c>
      <c r="G544" s="34"/>
      <c r="H544" s="315">
        <v>2363.75</v>
      </c>
      <c r="I544" s="132"/>
      <c r="J544" s="264"/>
    </row>
    <row r="545" spans="1:10" s="45" customFormat="1" ht="25.5" x14ac:dyDescent="0.2">
      <c r="A545" s="357" t="s">
        <v>246</v>
      </c>
      <c r="B545" s="107">
        <v>701</v>
      </c>
      <c r="C545" s="36" t="s">
        <v>17</v>
      </c>
      <c r="D545" s="36" t="s">
        <v>33</v>
      </c>
      <c r="E545" s="215" t="s">
        <v>306</v>
      </c>
      <c r="F545" s="216" t="s">
        <v>256</v>
      </c>
      <c r="G545" s="36" t="s">
        <v>247</v>
      </c>
      <c r="H545" s="317">
        <v>2363.75</v>
      </c>
      <c r="I545" s="132"/>
      <c r="J545" s="264"/>
    </row>
    <row r="546" spans="1:10" s="45" customFormat="1" x14ac:dyDescent="0.2">
      <c r="A546" s="187" t="s">
        <v>99</v>
      </c>
      <c r="B546" s="107">
        <v>701</v>
      </c>
      <c r="C546" s="36" t="s">
        <v>17</v>
      </c>
      <c r="D546" s="36" t="s">
        <v>33</v>
      </c>
      <c r="E546" s="215" t="s">
        <v>306</v>
      </c>
      <c r="F546" s="216" t="s">
        <v>256</v>
      </c>
      <c r="G546" s="48" t="s">
        <v>100</v>
      </c>
      <c r="H546" s="317">
        <v>2363.75</v>
      </c>
      <c r="I546" s="132"/>
      <c r="J546" s="264"/>
    </row>
    <row r="547" spans="1:10" s="45" customFormat="1" ht="13.5" x14ac:dyDescent="0.2">
      <c r="A547" s="169" t="s">
        <v>405</v>
      </c>
      <c r="B547" s="141">
        <v>701</v>
      </c>
      <c r="C547" s="27" t="s">
        <v>17</v>
      </c>
      <c r="D547" s="27" t="s">
        <v>33</v>
      </c>
      <c r="E547" s="210" t="s">
        <v>306</v>
      </c>
      <c r="F547" s="214" t="s">
        <v>404</v>
      </c>
      <c r="G547" s="214"/>
      <c r="H547" s="315">
        <v>168.67</v>
      </c>
      <c r="I547" s="132"/>
      <c r="J547" s="264"/>
    </row>
    <row r="548" spans="1:10" s="45" customFormat="1" ht="25.5" x14ac:dyDescent="0.2">
      <c r="A548" s="357" t="s">
        <v>246</v>
      </c>
      <c r="B548" s="59">
        <v>701</v>
      </c>
      <c r="C548" s="28" t="s">
        <v>17</v>
      </c>
      <c r="D548" s="28" t="s">
        <v>33</v>
      </c>
      <c r="E548" s="218" t="s">
        <v>306</v>
      </c>
      <c r="F548" s="216" t="s">
        <v>404</v>
      </c>
      <c r="G548" s="216" t="s">
        <v>247</v>
      </c>
      <c r="H548" s="317">
        <v>168.67</v>
      </c>
      <c r="I548" s="132"/>
      <c r="J548" s="264"/>
    </row>
    <row r="549" spans="1:10" s="45" customFormat="1" x14ac:dyDescent="0.2">
      <c r="A549" s="187" t="s">
        <v>99</v>
      </c>
      <c r="B549" s="59">
        <v>701</v>
      </c>
      <c r="C549" s="28" t="s">
        <v>17</v>
      </c>
      <c r="D549" s="28" t="s">
        <v>33</v>
      </c>
      <c r="E549" s="218" t="s">
        <v>306</v>
      </c>
      <c r="F549" s="459" t="s">
        <v>404</v>
      </c>
      <c r="G549" s="216" t="s">
        <v>100</v>
      </c>
      <c r="H549" s="317">
        <v>168.67</v>
      </c>
      <c r="I549" s="132"/>
      <c r="J549" s="264"/>
    </row>
    <row r="550" spans="1:10" s="45" customFormat="1" ht="13.5" x14ac:dyDescent="0.2">
      <c r="A550" s="169" t="s">
        <v>257</v>
      </c>
      <c r="B550" s="153">
        <v>701</v>
      </c>
      <c r="C550" s="34" t="s">
        <v>17</v>
      </c>
      <c r="D550" s="34" t="s">
        <v>33</v>
      </c>
      <c r="E550" s="213" t="s">
        <v>306</v>
      </c>
      <c r="F550" s="214" t="s">
        <v>168</v>
      </c>
      <c r="G550" s="28"/>
      <c r="H550" s="312">
        <v>2747</v>
      </c>
      <c r="I550" s="132"/>
      <c r="J550" s="264"/>
    </row>
    <row r="551" spans="1:10" s="45" customFormat="1" ht="25.5" x14ac:dyDescent="0.2">
      <c r="A551" s="357" t="s">
        <v>246</v>
      </c>
      <c r="B551" s="107">
        <v>701</v>
      </c>
      <c r="C551" s="36" t="s">
        <v>17</v>
      </c>
      <c r="D551" s="36" t="s">
        <v>33</v>
      </c>
      <c r="E551" s="215" t="s">
        <v>306</v>
      </c>
      <c r="F551" s="216" t="s">
        <v>168</v>
      </c>
      <c r="G551" s="36" t="s">
        <v>247</v>
      </c>
      <c r="H551" s="314">
        <v>2747</v>
      </c>
      <c r="I551" s="132"/>
      <c r="J551" s="264"/>
    </row>
    <row r="552" spans="1:10" s="51" customFormat="1" ht="13.5" x14ac:dyDescent="0.2">
      <c r="A552" s="187" t="s">
        <v>99</v>
      </c>
      <c r="B552" s="107">
        <v>701</v>
      </c>
      <c r="C552" s="36" t="s">
        <v>17</v>
      </c>
      <c r="D552" s="36" t="s">
        <v>33</v>
      </c>
      <c r="E552" s="215" t="s">
        <v>306</v>
      </c>
      <c r="F552" s="216" t="s">
        <v>168</v>
      </c>
      <c r="G552" s="28" t="s">
        <v>100</v>
      </c>
      <c r="H552" s="314">
        <v>2747</v>
      </c>
      <c r="I552" s="132"/>
      <c r="J552" s="266"/>
    </row>
    <row r="553" spans="1:10" s="51" customFormat="1" ht="27" x14ac:dyDescent="0.2">
      <c r="A553" s="186" t="s">
        <v>628</v>
      </c>
      <c r="B553" s="106">
        <v>701</v>
      </c>
      <c r="C553" s="47" t="s">
        <v>17</v>
      </c>
      <c r="D553" s="47" t="s">
        <v>33</v>
      </c>
      <c r="E553" s="210" t="s">
        <v>306</v>
      </c>
      <c r="F553" s="211" t="s">
        <v>661</v>
      </c>
      <c r="G553" s="47"/>
      <c r="H553" s="315">
        <v>1147.4000000000001</v>
      </c>
      <c r="I553" s="132"/>
      <c r="J553" s="266"/>
    </row>
    <row r="554" spans="1:10" s="51" customFormat="1" ht="25.5" x14ac:dyDescent="0.2">
      <c r="A554" s="170" t="s">
        <v>246</v>
      </c>
      <c r="B554" s="107">
        <v>701</v>
      </c>
      <c r="C554" s="48" t="s">
        <v>17</v>
      </c>
      <c r="D554" s="48" t="s">
        <v>33</v>
      </c>
      <c r="E554" s="218" t="s">
        <v>306</v>
      </c>
      <c r="F554" s="220" t="s">
        <v>661</v>
      </c>
      <c r="G554" s="48" t="s">
        <v>247</v>
      </c>
      <c r="H554" s="317">
        <v>1147.4000000000001</v>
      </c>
      <c r="I554" s="132"/>
      <c r="J554" s="266"/>
    </row>
    <row r="555" spans="1:10" s="51" customFormat="1" ht="13.5" x14ac:dyDescent="0.2">
      <c r="A555" s="187" t="s">
        <v>99</v>
      </c>
      <c r="B555" s="107">
        <v>701</v>
      </c>
      <c r="C555" s="48" t="s">
        <v>17</v>
      </c>
      <c r="D555" s="48" t="s">
        <v>33</v>
      </c>
      <c r="E555" s="218" t="s">
        <v>306</v>
      </c>
      <c r="F555" s="220" t="s">
        <v>661</v>
      </c>
      <c r="G555" s="48" t="s">
        <v>100</v>
      </c>
      <c r="H555" s="317">
        <v>1147.4000000000001</v>
      </c>
      <c r="I555" s="132"/>
      <c r="J555" s="266"/>
    </row>
    <row r="556" spans="1:10" s="51" customFormat="1" ht="27" x14ac:dyDescent="0.2">
      <c r="A556" s="186" t="s">
        <v>557</v>
      </c>
      <c r="B556" s="106">
        <v>701</v>
      </c>
      <c r="C556" s="47" t="s">
        <v>17</v>
      </c>
      <c r="D556" s="47" t="s">
        <v>33</v>
      </c>
      <c r="E556" s="213" t="s">
        <v>306</v>
      </c>
      <c r="F556" s="211" t="s">
        <v>72</v>
      </c>
      <c r="G556" s="47"/>
      <c r="H556" s="315">
        <v>339.4</v>
      </c>
      <c r="I556" s="134"/>
      <c r="J556" s="266"/>
    </row>
    <row r="557" spans="1:10" s="51" customFormat="1" ht="27" x14ac:dyDescent="0.2">
      <c r="A557" s="186" t="s">
        <v>516</v>
      </c>
      <c r="B557" s="106">
        <v>701</v>
      </c>
      <c r="C557" s="47" t="s">
        <v>17</v>
      </c>
      <c r="D557" s="47" t="s">
        <v>33</v>
      </c>
      <c r="E557" s="213" t="s">
        <v>306</v>
      </c>
      <c r="F557" s="211" t="s">
        <v>102</v>
      </c>
      <c r="G557" s="47"/>
      <c r="H557" s="315">
        <v>339.4</v>
      </c>
      <c r="I557" s="134"/>
      <c r="J557" s="266"/>
    </row>
    <row r="558" spans="1:10" s="51" customFormat="1" ht="25.5" x14ac:dyDescent="0.2">
      <c r="A558" s="357" t="s">
        <v>246</v>
      </c>
      <c r="B558" s="107">
        <v>701</v>
      </c>
      <c r="C558" s="48" t="s">
        <v>17</v>
      </c>
      <c r="D558" s="48" t="s">
        <v>33</v>
      </c>
      <c r="E558" s="215" t="s">
        <v>306</v>
      </c>
      <c r="F558" s="216" t="s">
        <v>102</v>
      </c>
      <c r="G558" s="48" t="s">
        <v>247</v>
      </c>
      <c r="H558" s="317">
        <v>339.4</v>
      </c>
      <c r="I558" s="134"/>
      <c r="J558" s="266"/>
    </row>
    <row r="559" spans="1:10" s="54" customFormat="1" ht="13.5" x14ac:dyDescent="0.2">
      <c r="A559" s="187" t="s">
        <v>99</v>
      </c>
      <c r="B559" s="107">
        <v>701</v>
      </c>
      <c r="C559" s="48" t="s">
        <v>17</v>
      </c>
      <c r="D559" s="48" t="s">
        <v>33</v>
      </c>
      <c r="E559" s="215" t="s">
        <v>306</v>
      </c>
      <c r="F559" s="216" t="s">
        <v>102</v>
      </c>
      <c r="G559" s="48" t="s">
        <v>100</v>
      </c>
      <c r="H559" s="317">
        <v>339.4</v>
      </c>
      <c r="I559" s="134"/>
      <c r="J559" s="269"/>
    </row>
    <row r="560" spans="1:10" s="54" customFormat="1" ht="40.5" x14ac:dyDescent="0.2">
      <c r="A560" s="186" t="s">
        <v>606</v>
      </c>
      <c r="B560" s="106">
        <v>701</v>
      </c>
      <c r="C560" s="47" t="s">
        <v>17</v>
      </c>
      <c r="D560" s="47" t="s">
        <v>33</v>
      </c>
      <c r="E560" s="213" t="s">
        <v>306</v>
      </c>
      <c r="F560" s="211" t="s">
        <v>72</v>
      </c>
      <c r="G560" s="47"/>
      <c r="H560" s="315">
        <v>531.70000000000005</v>
      </c>
      <c r="I560" s="133"/>
      <c r="J560" s="269"/>
    </row>
    <row r="561" spans="1:10" s="54" customFormat="1" ht="27" x14ac:dyDescent="0.2">
      <c r="A561" s="186" t="s">
        <v>605</v>
      </c>
      <c r="B561" s="106">
        <v>701</v>
      </c>
      <c r="C561" s="47" t="s">
        <v>17</v>
      </c>
      <c r="D561" s="47" t="s">
        <v>33</v>
      </c>
      <c r="E561" s="213" t="s">
        <v>306</v>
      </c>
      <c r="F561" s="211" t="s">
        <v>103</v>
      </c>
      <c r="G561" s="47"/>
      <c r="H561" s="315">
        <v>531.70000000000005</v>
      </c>
      <c r="I561" s="133"/>
      <c r="J561" s="269"/>
    </row>
    <row r="562" spans="1:10" s="51" customFormat="1" ht="25.5" x14ac:dyDescent="0.2">
      <c r="A562" s="357" t="s">
        <v>246</v>
      </c>
      <c r="B562" s="107">
        <v>701</v>
      </c>
      <c r="C562" s="48" t="s">
        <v>17</v>
      </c>
      <c r="D562" s="48" t="s">
        <v>33</v>
      </c>
      <c r="E562" s="215" t="s">
        <v>306</v>
      </c>
      <c r="F562" s="216" t="s">
        <v>103</v>
      </c>
      <c r="G562" s="48" t="s">
        <v>247</v>
      </c>
      <c r="H562" s="317">
        <v>531.70000000000005</v>
      </c>
      <c r="I562" s="133"/>
      <c r="J562" s="266"/>
    </row>
    <row r="563" spans="1:10" s="54" customFormat="1" ht="13.5" x14ac:dyDescent="0.2">
      <c r="A563" s="187" t="s">
        <v>99</v>
      </c>
      <c r="B563" s="107">
        <v>701</v>
      </c>
      <c r="C563" s="48" t="s">
        <v>17</v>
      </c>
      <c r="D563" s="48" t="s">
        <v>33</v>
      </c>
      <c r="E563" s="215" t="s">
        <v>306</v>
      </c>
      <c r="F563" s="216" t="s">
        <v>103</v>
      </c>
      <c r="G563" s="48" t="s">
        <v>100</v>
      </c>
      <c r="H563" s="317">
        <v>531.70000000000005</v>
      </c>
      <c r="I563" s="134"/>
      <c r="J563" s="269"/>
    </row>
    <row r="564" spans="1:10" s="54" customFormat="1" ht="27" x14ac:dyDescent="0.2">
      <c r="A564" s="186" t="s">
        <v>609</v>
      </c>
      <c r="B564" s="106">
        <v>701</v>
      </c>
      <c r="C564" s="47" t="s">
        <v>17</v>
      </c>
      <c r="D564" s="47" t="s">
        <v>33</v>
      </c>
      <c r="E564" s="213" t="s">
        <v>306</v>
      </c>
      <c r="F564" s="211" t="s">
        <v>72</v>
      </c>
      <c r="G564" s="47"/>
      <c r="H564" s="315">
        <v>30095.1</v>
      </c>
      <c r="I564" s="133"/>
      <c r="J564" s="269"/>
    </row>
    <row r="565" spans="1:10" s="54" customFormat="1" ht="13.5" x14ac:dyDescent="0.2">
      <c r="A565" s="186" t="s">
        <v>610</v>
      </c>
      <c r="B565" s="106">
        <v>701</v>
      </c>
      <c r="C565" s="47" t="s">
        <v>17</v>
      </c>
      <c r="D565" s="47" t="s">
        <v>33</v>
      </c>
      <c r="E565" s="213" t="s">
        <v>306</v>
      </c>
      <c r="F565" s="211" t="s">
        <v>104</v>
      </c>
      <c r="G565" s="47"/>
      <c r="H565" s="315">
        <v>30095.1</v>
      </c>
      <c r="I565" s="133"/>
      <c r="J565" s="269"/>
    </row>
    <row r="566" spans="1:10" s="54" customFormat="1" ht="25.5" x14ac:dyDescent="0.2">
      <c r="A566" s="357" t="s">
        <v>246</v>
      </c>
      <c r="B566" s="107">
        <v>701</v>
      </c>
      <c r="C566" s="48" t="s">
        <v>17</v>
      </c>
      <c r="D566" s="48" t="s">
        <v>33</v>
      </c>
      <c r="E566" s="215" t="s">
        <v>306</v>
      </c>
      <c r="F566" s="216" t="s">
        <v>104</v>
      </c>
      <c r="G566" s="48" t="s">
        <v>247</v>
      </c>
      <c r="H566" s="317">
        <v>30095.1</v>
      </c>
      <c r="I566" s="133"/>
      <c r="J566" s="269"/>
    </row>
    <row r="567" spans="1:10" s="46" customFormat="1" x14ac:dyDescent="0.2">
      <c r="A567" s="191" t="s">
        <v>99</v>
      </c>
      <c r="B567" s="107">
        <v>701</v>
      </c>
      <c r="C567" s="48" t="s">
        <v>17</v>
      </c>
      <c r="D567" s="48" t="s">
        <v>33</v>
      </c>
      <c r="E567" s="215" t="s">
        <v>306</v>
      </c>
      <c r="F567" s="216" t="s">
        <v>104</v>
      </c>
      <c r="G567" s="48" t="s">
        <v>100</v>
      </c>
      <c r="H567" s="317">
        <v>30095.1</v>
      </c>
      <c r="I567" s="133"/>
      <c r="J567" s="270" t="e">
        <v>#REF!</v>
      </c>
    </row>
    <row r="568" spans="1:10" s="46" customFormat="1" ht="27" x14ac:dyDescent="0.2">
      <c r="A568" s="189" t="s">
        <v>558</v>
      </c>
      <c r="B568" s="106">
        <v>701</v>
      </c>
      <c r="C568" s="47" t="s">
        <v>17</v>
      </c>
      <c r="D568" s="47" t="s">
        <v>33</v>
      </c>
      <c r="E568" s="213" t="s">
        <v>306</v>
      </c>
      <c r="F568" s="214" t="s">
        <v>72</v>
      </c>
      <c r="G568" s="47"/>
      <c r="H568" s="315">
        <v>83.2</v>
      </c>
      <c r="I568" s="138" t="e">
        <v>#REF!</v>
      </c>
      <c r="J568" s="270"/>
    </row>
    <row r="569" spans="1:10" s="46" customFormat="1" ht="27" x14ac:dyDescent="0.2">
      <c r="A569" s="189" t="s">
        <v>612</v>
      </c>
      <c r="B569" s="106">
        <v>701</v>
      </c>
      <c r="C569" s="47" t="s">
        <v>17</v>
      </c>
      <c r="D569" s="47" t="s">
        <v>33</v>
      </c>
      <c r="E569" s="213" t="s">
        <v>306</v>
      </c>
      <c r="F569" s="214" t="s">
        <v>105</v>
      </c>
      <c r="G569" s="47"/>
      <c r="H569" s="315">
        <v>83.2</v>
      </c>
      <c r="I569" s="138"/>
      <c r="J569" s="270"/>
    </row>
    <row r="570" spans="1:10" s="46" customFormat="1" ht="25.5" x14ac:dyDescent="0.2">
      <c r="A570" s="357" t="s">
        <v>246</v>
      </c>
      <c r="B570" s="107">
        <v>701</v>
      </c>
      <c r="C570" s="48" t="s">
        <v>17</v>
      </c>
      <c r="D570" s="48" t="s">
        <v>33</v>
      </c>
      <c r="E570" s="215" t="s">
        <v>306</v>
      </c>
      <c r="F570" s="216" t="s">
        <v>105</v>
      </c>
      <c r="G570" s="48" t="s">
        <v>247</v>
      </c>
      <c r="H570" s="317">
        <v>83.2</v>
      </c>
      <c r="I570" s="138"/>
      <c r="J570" s="270"/>
    </row>
    <row r="571" spans="1:10" s="45" customFormat="1" x14ac:dyDescent="0.2">
      <c r="A571" s="187" t="s">
        <v>99</v>
      </c>
      <c r="B571" s="107">
        <v>701</v>
      </c>
      <c r="C571" s="48" t="s">
        <v>17</v>
      </c>
      <c r="D571" s="48" t="s">
        <v>33</v>
      </c>
      <c r="E571" s="215" t="s">
        <v>306</v>
      </c>
      <c r="F571" s="216" t="s">
        <v>105</v>
      </c>
      <c r="G571" s="48" t="s">
        <v>100</v>
      </c>
      <c r="H571" s="317">
        <v>83.2</v>
      </c>
      <c r="I571" s="138"/>
      <c r="J571" s="264"/>
    </row>
    <row r="572" spans="1:10" s="54" customFormat="1" ht="38.25" x14ac:dyDescent="0.2">
      <c r="A572" s="202" t="s">
        <v>209</v>
      </c>
      <c r="B572" s="153">
        <v>701</v>
      </c>
      <c r="C572" s="105" t="s">
        <v>17</v>
      </c>
      <c r="D572" s="105" t="s">
        <v>33</v>
      </c>
      <c r="E572" s="208" t="s">
        <v>261</v>
      </c>
      <c r="F572" s="209" t="s">
        <v>72</v>
      </c>
      <c r="G572" s="28"/>
      <c r="H572" s="313">
        <v>173.3</v>
      </c>
      <c r="I572" s="132"/>
      <c r="J572" s="269"/>
    </row>
    <row r="573" spans="1:10" s="54" customFormat="1" ht="27" x14ac:dyDescent="0.25">
      <c r="A573" s="446" t="s">
        <v>262</v>
      </c>
      <c r="B573" s="106">
        <v>701</v>
      </c>
      <c r="C573" s="47" t="s">
        <v>17</v>
      </c>
      <c r="D573" s="47" t="s">
        <v>33</v>
      </c>
      <c r="E573" s="210" t="s">
        <v>259</v>
      </c>
      <c r="F573" s="211" t="s">
        <v>72</v>
      </c>
      <c r="G573" s="432"/>
      <c r="H573" s="313">
        <v>55.8</v>
      </c>
      <c r="I573" s="133"/>
      <c r="J573" s="269"/>
    </row>
    <row r="574" spans="1:10" s="54" customFormat="1" ht="13.5" x14ac:dyDescent="0.25">
      <c r="A574" s="446" t="s">
        <v>224</v>
      </c>
      <c r="B574" s="106">
        <v>701</v>
      </c>
      <c r="C574" s="47" t="s">
        <v>17</v>
      </c>
      <c r="D574" s="47" t="s">
        <v>33</v>
      </c>
      <c r="E574" s="210" t="s">
        <v>259</v>
      </c>
      <c r="F574" s="211" t="s">
        <v>172</v>
      </c>
      <c r="G574" s="28"/>
      <c r="H574" s="313">
        <v>55.8</v>
      </c>
      <c r="I574" s="133"/>
      <c r="J574" s="269"/>
    </row>
    <row r="575" spans="1:10" s="54" customFormat="1" ht="13.5" x14ac:dyDescent="0.2">
      <c r="A575" s="186" t="s">
        <v>368</v>
      </c>
      <c r="B575" s="106">
        <v>701</v>
      </c>
      <c r="C575" s="47" t="s">
        <v>17</v>
      </c>
      <c r="D575" s="47" t="s">
        <v>33</v>
      </c>
      <c r="E575" s="210" t="s">
        <v>259</v>
      </c>
      <c r="F575" s="211" t="s">
        <v>256</v>
      </c>
      <c r="G575" s="28"/>
      <c r="H575" s="312">
        <v>55.8</v>
      </c>
      <c r="I575" s="133"/>
      <c r="J575" s="269"/>
    </row>
    <row r="576" spans="1:10" s="54" customFormat="1" ht="25.5" x14ac:dyDescent="0.2">
      <c r="A576" s="357" t="s">
        <v>246</v>
      </c>
      <c r="B576" s="107">
        <v>701</v>
      </c>
      <c r="C576" s="36" t="s">
        <v>17</v>
      </c>
      <c r="D576" s="36" t="s">
        <v>33</v>
      </c>
      <c r="E576" s="215" t="s">
        <v>259</v>
      </c>
      <c r="F576" s="216" t="s">
        <v>256</v>
      </c>
      <c r="G576" s="36" t="s">
        <v>247</v>
      </c>
      <c r="H576" s="314">
        <v>55.8</v>
      </c>
      <c r="I576" s="133"/>
      <c r="J576" s="269"/>
    </row>
    <row r="577" spans="1:10" s="54" customFormat="1" x14ac:dyDescent="0.2">
      <c r="A577" s="191" t="s">
        <v>99</v>
      </c>
      <c r="B577" s="107">
        <v>701</v>
      </c>
      <c r="C577" s="48" t="s">
        <v>17</v>
      </c>
      <c r="D577" s="48" t="s">
        <v>33</v>
      </c>
      <c r="E577" s="218" t="s">
        <v>259</v>
      </c>
      <c r="F577" s="220" t="s">
        <v>256</v>
      </c>
      <c r="G577" s="28" t="s">
        <v>100</v>
      </c>
      <c r="H577" s="314">
        <v>55.8</v>
      </c>
      <c r="I577" s="133"/>
      <c r="J577" s="269"/>
    </row>
    <row r="578" spans="1:10" s="45" customFormat="1" ht="27" x14ac:dyDescent="0.25">
      <c r="A578" s="446" t="s">
        <v>559</v>
      </c>
      <c r="B578" s="153">
        <v>701</v>
      </c>
      <c r="C578" s="105" t="s">
        <v>17</v>
      </c>
      <c r="D578" s="105" t="s">
        <v>33</v>
      </c>
      <c r="E578" s="208" t="s">
        <v>260</v>
      </c>
      <c r="F578" s="209" t="s">
        <v>72</v>
      </c>
      <c r="G578" s="28"/>
      <c r="H578" s="313">
        <v>117.5</v>
      </c>
      <c r="I578" s="133"/>
      <c r="J578" s="264"/>
    </row>
    <row r="579" spans="1:10" s="45" customFormat="1" ht="13.5" x14ac:dyDescent="0.25">
      <c r="A579" s="446" t="s">
        <v>224</v>
      </c>
      <c r="B579" s="106">
        <v>701</v>
      </c>
      <c r="C579" s="47" t="s">
        <v>17</v>
      </c>
      <c r="D579" s="47" t="s">
        <v>33</v>
      </c>
      <c r="E579" s="210" t="s">
        <v>260</v>
      </c>
      <c r="F579" s="211" t="s">
        <v>172</v>
      </c>
      <c r="G579" s="432"/>
      <c r="H579" s="312">
        <v>117.5</v>
      </c>
      <c r="I579" s="132"/>
      <c r="J579" s="264"/>
    </row>
    <row r="580" spans="1:10" s="45" customFormat="1" ht="13.5" x14ac:dyDescent="0.2">
      <c r="A580" s="186" t="s">
        <v>368</v>
      </c>
      <c r="B580" s="106">
        <v>701</v>
      </c>
      <c r="C580" s="47" t="s">
        <v>17</v>
      </c>
      <c r="D580" s="47" t="s">
        <v>33</v>
      </c>
      <c r="E580" s="210" t="s">
        <v>260</v>
      </c>
      <c r="F580" s="211" t="s">
        <v>256</v>
      </c>
      <c r="G580" s="432"/>
      <c r="H580" s="312">
        <v>117.5</v>
      </c>
      <c r="I580" s="132"/>
      <c r="J580" s="264"/>
    </row>
    <row r="581" spans="1:10" s="45" customFormat="1" ht="25.5" x14ac:dyDescent="0.2">
      <c r="A581" s="357" t="s">
        <v>246</v>
      </c>
      <c r="B581" s="107">
        <v>701</v>
      </c>
      <c r="C581" s="36" t="s">
        <v>17</v>
      </c>
      <c r="D581" s="36" t="s">
        <v>33</v>
      </c>
      <c r="E581" s="215" t="s">
        <v>260</v>
      </c>
      <c r="F581" s="216" t="s">
        <v>256</v>
      </c>
      <c r="G581" s="36" t="s">
        <v>247</v>
      </c>
      <c r="H581" s="314">
        <v>117.5</v>
      </c>
      <c r="I581" s="132"/>
      <c r="J581" s="264"/>
    </row>
    <row r="582" spans="1:10" s="45" customFormat="1" x14ac:dyDescent="0.2">
      <c r="A582" s="187" t="s">
        <v>99</v>
      </c>
      <c r="B582" s="107">
        <v>701</v>
      </c>
      <c r="C582" s="48" t="s">
        <v>17</v>
      </c>
      <c r="D582" s="48" t="s">
        <v>33</v>
      </c>
      <c r="E582" s="218" t="s">
        <v>260</v>
      </c>
      <c r="F582" s="220" t="s">
        <v>256</v>
      </c>
      <c r="G582" s="28" t="s">
        <v>100</v>
      </c>
      <c r="H582" s="314">
        <v>117.5</v>
      </c>
      <c r="I582" s="132"/>
      <c r="J582" s="264"/>
    </row>
    <row r="583" spans="1:10" s="44" customFormat="1" ht="27" x14ac:dyDescent="0.2">
      <c r="A583" s="192" t="s">
        <v>265</v>
      </c>
      <c r="B583" s="106">
        <v>701</v>
      </c>
      <c r="C583" s="47" t="s">
        <v>17</v>
      </c>
      <c r="D583" s="47" t="s">
        <v>33</v>
      </c>
      <c r="E583" s="213" t="s">
        <v>264</v>
      </c>
      <c r="F583" s="214" t="s">
        <v>72</v>
      </c>
      <c r="G583" s="47"/>
      <c r="H583" s="315">
        <v>0</v>
      </c>
      <c r="I583" s="134"/>
      <c r="J583" s="266"/>
    </row>
    <row r="584" spans="1:10" s="44" customFormat="1" ht="27" x14ac:dyDescent="0.2">
      <c r="A584" s="192" t="s">
        <v>560</v>
      </c>
      <c r="B584" s="106">
        <v>701</v>
      </c>
      <c r="C584" s="47" t="s">
        <v>17</v>
      </c>
      <c r="D584" s="47" t="s">
        <v>33</v>
      </c>
      <c r="E584" s="213" t="s">
        <v>263</v>
      </c>
      <c r="F584" s="214" t="s">
        <v>72</v>
      </c>
      <c r="G584" s="47"/>
      <c r="H584" s="315">
        <v>0</v>
      </c>
      <c r="I584" s="134"/>
      <c r="J584" s="266"/>
    </row>
    <row r="585" spans="1:10" s="44" customFormat="1" ht="27" x14ac:dyDescent="0.2">
      <c r="A585" s="500" t="s">
        <v>561</v>
      </c>
      <c r="B585" s="106">
        <v>701</v>
      </c>
      <c r="C585" s="34" t="s">
        <v>17</v>
      </c>
      <c r="D585" s="34" t="s">
        <v>33</v>
      </c>
      <c r="E585" s="213" t="s">
        <v>263</v>
      </c>
      <c r="F585" s="211" t="s">
        <v>101</v>
      </c>
      <c r="G585" s="105"/>
      <c r="H585" s="315">
        <v>0</v>
      </c>
      <c r="I585" s="134"/>
      <c r="J585" s="266"/>
    </row>
    <row r="586" spans="1:10" s="44" customFormat="1" ht="25.5" x14ac:dyDescent="0.2">
      <c r="A586" s="357" t="s">
        <v>246</v>
      </c>
      <c r="B586" s="107">
        <v>701</v>
      </c>
      <c r="C586" s="36" t="s">
        <v>17</v>
      </c>
      <c r="D586" s="36" t="s">
        <v>33</v>
      </c>
      <c r="E586" s="215" t="s">
        <v>263</v>
      </c>
      <c r="F586" s="216" t="s">
        <v>101</v>
      </c>
      <c r="G586" s="48" t="s">
        <v>247</v>
      </c>
      <c r="H586" s="317">
        <v>0</v>
      </c>
      <c r="I586" s="134"/>
      <c r="J586" s="266"/>
    </row>
    <row r="587" spans="1:10" s="44" customFormat="1" ht="13.5" x14ac:dyDescent="0.2">
      <c r="A587" s="187" t="s">
        <v>99</v>
      </c>
      <c r="B587" s="107">
        <v>701</v>
      </c>
      <c r="C587" s="36" t="s">
        <v>17</v>
      </c>
      <c r="D587" s="36" t="s">
        <v>33</v>
      </c>
      <c r="E587" s="215" t="s">
        <v>263</v>
      </c>
      <c r="F587" s="216" t="s">
        <v>101</v>
      </c>
      <c r="G587" s="36" t="s">
        <v>100</v>
      </c>
      <c r="H587" s="317">
        <v>0</v>
      </c>
      <c r="I587" s="134"/>
      <c r="J587" s="266"/>
    </row>
    <row r="588" spans="1:10" s="44" customFormat="1" ht="27" x14ac:dyDescent="0.2">
      <c r="A588" s="192" t="s">
        <v>562</v>
      </c>
      <c r="B588" s="106">
        <v>701</v>
      </c>
      <c r="C588" s="47" t="s">
        <v>17</v>
      </c>
      <c r="D588" s="47" t="s">
        <v>33</v>
      </c>
      <c r="E588" s="213" t="s">
        <v>263</v>
      </c>
      <c r="F588" s="214" t="s">
        <v>134</v>
      </c>
      <c r="G588" s="47"/>
      <c r="H588" s="315">
        <v>0</v>
      </c>
      <c r="I588" s="134"/>
      <c r="J588" s="266"/>
    </row>
    <row r="589" spans="1:10" s="43" customFormat="1" ht="25.5" x14ac:dyDescent="0.2">
      <c r="A589" s="357" t="s">
        <v>246</v>
      </c>
      <c r="B589" s="107">
        <v>701</v>
      </c>
      <c r="C589" s="48" t="s">
        <v>17</v>
      </c>
      <c r="D589" s="48" t="s">
        <v>33</v>
      </c>
      <c r="E589" s="215" t="s">
        <v>263</v>
      </c>
      <c r="F589" s="216" t="s">
        <v>134</v>
      </c>
      <c r="G589" s="48" t="s">
        <v>247</v>
      </c>
      <c r="H589" s="317">
        <v>0</v>
      </c>
      <c r="I589" s="134"/>
      <c r="J589" s="267"/>
    </row>
    <row r="590" spans="1:10" s="46" customFormat="1" x14ac:dyDescent="0.2">
      <c r="A590" s="191" t="s">
        <v>99</v>
      </c>
      <c r="B590" s="153">
        <v>701</v>
      </c>
      <c r="C590" s="48" t="s">
        <v>17</v>
      </c>
      <c r="D590" s="48" t="s">
        <v>33</v>
      </c>
      <c r="E590" s="215" t="s">
        <v>263</v>
      </c>
      <c r="F590" s="216" t="s">
        <v>134</v>
      </c>
      <c r="G590" s="48" t="s">
        <v>100</v>
      </c>
      <c r="H590" s="317">
        <v>0</v>
      </c>
      <c r="I590" s="136"/>
      <c r="J590" s="268"/>
    </row>
    <row r="591" spans="1:10" s="54" customFormat="1" x14ac:dyDescent="0.2">
      <c r="A591" s="231" t="s">
        <v>188</v>
      </c>
      <c r="B591" s="153">
        <v>701</v>
      </c>
      <c r="C591" s="105" t="s">
        <v>17</v>
      </c>
      <c r="D591" s="105" t="s">
        <v>33</v>
      </c>
      <c r="E591" s="208" t="s">
        <v>267</v>
      </c>
      <c r="F591" s="209" t="s">
        <v>72</v>
      </c>
      <c r="G591" s="105"/>
      <c r="H591" s="316">
        <v>612.1</v>
      </c>
      <c r="I591" s="135"/>
      <c r="J591" s="269"/>
    </row>
    <row r="592" spans="1:10" s="54" customFormat="1" ht="13.5" x14ac:dyDescent="0.2">
      <c r="A592" s="188" t="s">
        <v>189</v>
      </c>
      <c r="B592" s="106">
        <v>701</v>
      </c>
      <c r="C592" s="34" t="s">
        <v>17</v>
      </c>
      <c r="D592" s="34" t="s">
        <v>33</v>
      </c>
      <c r="E592" s="210" t="s">
        <v>266</v>
      </c>
      <c r="F592" s="211" t="s">
        <v>72</v>
      </c>
      <c r="G592" s="47"/>
      <c r="H592" s="315">
        <v>183.4</v>
      </c>
      <c r="I592" s="133"/>
      <c r="J592" s="269"/>
    </row>
    <row r="593" spans="1:10" s="54" customFormat="1" ht="13.5" x14ac:dyDescent="0.25">
      <c r="A593" s="446" t="s">
        <v>224</v>
      </c>
      <c r="B593" s="106">
        <v>701</v>
      </c>
      <c r="C593" s="47" t="s">
        <v>17</v>
      </c>
      <c r="D593" s="47" t="s">
        <v>33</v>
      </c>
      <c r="E593" s="210" t="s">
        <v>266</v>
      </c>
      <c r="F593" s="211" t="s">
        <v>172</v>
      </c>
      <c r="G593" s="27"/>
      <c r="H593" s="315">
        <v>134.5</v>
      </c>
      <c r="I593" s="133"/>
      <c r="J593" s="269"/>
    </row>
    <row r="594" spans="1:10" s="54" customFormat="1" ht="13.5" x14ac:dyDescent="0.2">
      <c r="A594" s="186" t="s">
        <v>368</v>
      </c>
      <c r="B594" s="106">
        <v>701</v>
      </c>
      <c r="C594" s="47" t="s">
        <v>17</v>
      </c>
      <c r="D594" s="47" t="s">
        <v>33</v>
      </c>
      <c r="E594" s="213" t="s">
        <v>266</v>
      </c>
      <c r="F594" s="214" t="s">
        <v>256</v>
      </c>
      <c r="G594" s="27"/>
      <c r="H594" s="315">
        <v>134.5</v>
      </c>
      <c r="I594" s="133"/>
      <c r="J594" s="269"/>
    </row>
    <row r="595" spans="1:10" s="51" customFormat="1" ht="25.5" x14ac:dyDescent="0.2">
      <c r="A595" s="357" t="s">
        <v>246</v>
      </c>
      <c r="B595" s="107">
        <v>701</v>
      </c>
      <c r="C595" s="48" t="s">
        <v>17</v>
      </c>
      <c r="D595" s="48" t="s">
        <v>33</v>
      </c>
      <c r="E595" s="215" t="s">
        <v>266</v>
      </c>
      <c r="F595" s="216" t="s">
        <v>256</v>
      </c>
      <c r="G595" s="48" t="s">
        <v>247</v>
      </c>
      <c r="H595" s="317">
        <v>134.5</v>
      </c>
      <c r="I595" s="133"/>
      <c r="J595" s="266"/>
    </row>
    <row r="596" spans="1:10" s="51" customFormat="1" ht="13.5" x14ac:dyDescent="0.2">
      <c r="A596" s="187" t="s">
        <v>99</v>
      </c>
      <c r="B596" s="107">
        <v>701</v>
      </c>
      <c r="C596" s="36" t="s">
        <v>17</v>
      </c>
      <c r="D596" s="36" t="s">
        <v>33</v>
      </c>
      <c r="E596" s="215" t="s">
        <v>266</v>
      </c>
      <c r="F596" s="216" t="s">
        <v>256</v>
      </c>
      <c r="G596" s="48" t="s">
        <v>100</v>
      </c>
      <c r="H596" s="317">
        <v>134.5</v>
      </c>
      <c r="I596" s="134"/>
      <c r="J596" s="266"/>
    </row>
    <row r="597" spans="1:10" s="55" customFormat="1" ht="40.5" x14ac:dyDescent="0.2">
      <c r="A597" s="189" t="s">
        <v>501</v>
      </c>
      <c r="B597" s="153">
        <v>701</v>
      </c>
      <c r="C597" s="47" t="s">
        <v>17</v>
      </c>
      <c r="D597" s="47" t="s">
        <v>33</v>
      </c>
      <c r="E597" s="210" t="s">
        <v>266</v>
      </c>
      <c r="F597" s="211" t="s">
        <v>399</v>
      </c>
      <c r="G597" s="105"/>
      <c r="H597" s="315">
        <v>32.6</v>
      </c>
      <c r="I597" s="134"/>
      <c r="J597" s="268"/>
    </row>
    <row r="598" spans="1:10" s="55" customFormat="1" ht="25.5" x14ac:dyDescent="0.2">
      <c r="A598" s="170" t="s">
        <v>246</v>
      </c>
      <c r="B598" s="107">
        <v>701</v>
      </c>
      <c r="C598" s="48" t="s">
        <v>17</v>
      </c>
      <c r="D598" s="48" t="s">
        <v>33</v>
      </c>
      <c r="E598" s="218" t="s">
        <v>266</v>
      </c>
      <c r="F598" s="216" t="s">
        <v>399</v>
      </c>
      <c r="G598" s="28" t="s">
        <v>247</v>
      </c>
      <c r="H598" s="317">
        <v>32.6</v>
      </c>
      <c r="I598" s="134"/>
      <c r="J598" s="268"/>
    </row>
    <row r="599" spans="1:10" s="55" customFormat="1" ht="13.5" x14ac:dyDescent="0.2">
      <c r="A599" s="191" t="s">
        <v>99</v>
      </c>
      <c r="B599" s="107">
        <v>701</v>
      </c>
      <c r="C599" s="48" t="s">
        <v>17</v>
      </c>
      <c r="D599" s="48" t="s">
        <v>33</v>
      </c>
      <c r="E599" s="218" t="s">
        <v>266</v>
      </c>
      <c r="F599" s="216" t="s">
        <v>399</v>
      </c>
      <c r="G599" s="48" t="s">
        <v>100</v>
      </c>
      <c r="H599" s="317">
        <v>32.6</v>
      </c>
      <c r="I599" s="134"/>
      <c r="J599" s="268"/>
    </row>
    <row r="600" spans="1:10" s="51" customFormat="1" ht="40.5" x14ac:dyDescent="0.2">
      <c r="A600" s="192" t="s">
        <v>503</v>
      </c>
      <c r="B600" s="106">
        <v>701</v>
      </c>
      <c r="C600" s="47" t="s">
        <v>17</v>
      </c>
      <c r="D600" s="47" t="s">
        <v>33</v>
      </c>
      <c r="E600" s="210" t="s">
        <v>266</v>
      </c>
      <c r="F600" s="209" t="s">
        <v>400</v>
      </c>
      <c r="G600" s="47"/>
      <c r="H600" s="315">
        <v>16.3</v>
      </c>
      <c r="I600" s="134"/>
      <c r="J600" s="266"/>
    </row>
    <row r="601" spans="1:10" s="51" customFormat="1" ht="25.5" x14ac:dyDescent="0.2">
      <c r="A601" s="380" t="s">
        <v>246</v>
      </c>
      <c r="B601" s="107">
        <v>701</v>
      </c>
      <c r="C601" s="48" t="s">
        <v>17</v>
      </c>
      <c r="D601" s="48" t="s">
        <v>33</v>
      </c>
      <c r="E601" s="215" t="s">
        <v>266</v>
      </c>
      <c r="F601" s="220" t="s">
        <v>400</v>
      </c>
      <c r="G601" s="48" t="s">
        <v>247</v>
      </c>
      <c r="H601" s="317">
        <v>16.3</v>
      </c>
      <c r="I601" s="134"/>
      <c r="J601" s="266"/>
    </row>
    <row r="602" spans="1:10" s="51" customFormat="1" ht="13.5" x14ac:dyDescent="0.2">
      <c r="A602" s="191" t="s">
        <v>99</v>
      </c>
      <c r="B602" s="107">
        <v>701</v>
      </c>
      <c r="C602" s="48" t="s">
        <v>17</v>
      </c>
      <c r="D602" s="48" t="s">
        <v>33</v>
      </c>
      <c r="E602" s="215" t="s">
        <v>266</v>
      </c>
      <c r="F602" s="220" t="s">
        <v>400</v>
      </c>
      <c r="G602" s="48" t="s">
        <v>100</v>
      </c>
      <c r="H602" s="317">
        <v>16.3</v>
      </c>
      <c r="I602" s="134"/>
      <c r="J602" s="266"/>
    </row>
    <row r="603" spans="1:10" s="55" customFormat="1" ht="13.5" x14ac:dyDescent="0.2">
      <c r="A603" s="188" t="s">
        <v>563</v>
      </c>
      <c r="B603" s="106">
        <v>701</v>
      </c>
      <c r="C603" s="34" t="s">
        <v>17</v>
      </c>
      <c r="D603" s="34" t="s">
        <v>33</v>
      </c>
      <c r="E603" s="210" t="s">
        <v>268</v>
      </c>
      <c r="F603" s="211" t="s">
        <v>72</v>
      </c>
      <c r="G603" s="47"/>
      <c r="H603" s="315">
        <v>428.7</v>
      </c>
      <c r="I603" s="135"/>
      <c r="J603" s="268"/>
    </row>
    <row r="604" spans="1:10" s="55" customFormat="1" ht="13.5" x14ac:dyDescent="0.25">
      <c r="A604" s="446" t="s">
        <v>224</v>
      </c>
      <c r="B604" s="106">
        <v>701</v>
      </c>
      <c r="C604" s="34" t="s">
        <v>17</v>
      </c>
      <c r="D604" s="34" t="s">
        <v>33</v>
      </c>
      <c r="E604" s="210" t="s">
        <v>268</v>
      </c>
      <c r="F604" s="211" t="s">
        <v>172</v>
      </c>
      <c r="G604" s="47"/>
      <c r="H604" s="315">
        <v>282</v>
      </c>
      <c r="I604" s="135"/>
      <c r="J604" s="268"/>
    </row>
    <row r="605" spans="1:10" s="55" customFormat="1" ht="13.5" x14ac:dyDescent="0.2">
      <c r="A605" s="186" t="s">
        <v>368</v>
      </c>
      <c r="B605" s="106">
        <v>701</v>
      </c>
      <c r="C605" s="47" t="s">
        <v>17</v>
      </c>
      <c r="D605" s="47" t="s">
        <v>33</v>
      </c>
      <c r="E605" s="213" t="s">
        <v>268</v>
      </c>
      <c r="F605" s="214" t="s">
        <v>256</v>
      </c>
      <c r="G605" s="27"/>
      <c r="H605" s="315">
        <v>282</v>
      </c>
      <c r="I605" s="135"/>
      <c r="J605" s="268"/>
    </row>
    <row r="606" spans="1:10" s="51" customFormat="1" ht="25.5" x14ac:dyDescent="0.2">
      <c r="A606" s="357" t="s">
        <v>246</v>
      </c>
      <c r="B606" s="107">
        <v>701</v>
      </c>
      <c r="C606" s="48" t="s">
        <v>17</v>
      </c>
      <c r="D606" s="48" t="s">
        <v>33</v>
      </c>
      <c r="E606" s="215" t="s">
        <v>268</v>
      </c>
      <c r="F606" s="216" t="s">
        <v>256</v>
      </c>
      <c r="G606" s="48" t="s">
        <v>247</v>
      </c>
      <c r="H606" s="317">
        <v>282</v>
      </c>
      <c r="I606" s="135"/>
      <c r="J606" s="266"/>
    </row>
    <row r="607" spans="1:10" s="51" customFormat="1" ht="13.5" x14ac:dyDescent="0.2">
      <c r="A607" s="187" t="s">
        <v>99</v>
      </c>
      <c r="B607" s="107">
        <v>701</v>
      </c>
      <c r="C607" s="36" t="s">
        <v>17</v>
      </c>
      <c r="D607" s="36" t="s">
        <v>33</v>
      </c>
      <c r="E607" s="215" t="s">
        <v>268</v>
      </c>
      <c r="F607" s="216" t="s">
        <v>256</v>
      </c>
      <c r="G607" s="48" t="s">
        <v>100</v>
      </c>
      <c r="H607" s="317">
        <v>282</v>
      </c>
      <c r="I607" s="134"/>
      <c r="J607" s="266"/>
    </row>
    <row r="608" spans="1:10" s="51" customFormat="1" ht="27" x14ac:dyDescent="0.2">
      <c r="A608" s="189" t="s">
        <v>502</v>
      </c>
      <c r="B608" s="106">
        <v>701</v>
      </c>
      <c r="C608" s="47" t="s">
        <v>17</v>
      </c>
      <c r="D608" s="47" t="s">
        <v>33</v>
      </c>
      <c r="E608" s="213" t="s">
        <v>268</v>
      </c>
      <c r="F608" s="214" t="s">
        <v>402</v>
      </c>
      <c r="G608" s="47"/>
      <c r="H608" s="315">
        <v>97.8</v>
      </c>
      <c r="I608" s="134"/>
      <c r="J608" s="266"/>
    </row>
    <row r="609" spans="1:10" s="51" customFormat="1" ht="25.5" x14ac:dyDescent="0.2">
      <c r="A609" s="170" t="s">
        <v>246</v>
      </c>
      <c r="B609" s="107">
        <v>701</v>
      </c>
      <c r="C609" s="48" t="s">
        <v>17</v>
      </c>
      <c r="D609" s="48" t="s">
        <v>33</v>
      </c>
      <c r="E609" s="215" t="s">
        <v>268</v>
      </c>
      <c r="F609" s="216" t="s">
        <v>402</v>
      </c>
      <c r="G609" s="48" t="s">
        <v>247</v>
      </c>
      <c r="H609" s="317">
        <v>97.8</v>
      </c>
      <c r="I609" s="134"/>
      <c r="J609" s="266"/>
    </row>
    <row r="610" spans="1:10" s="51" customFormat="1" ht="13.5" x14ac:dyDescent="0.2">
      <c r="A610" s="191" t="s">
        <v>99</v>
      </c>
      <c r="B610" s="107">
        <v>701</v>
      </c>
      <c r="C610" s="48" t="s">
        <v>17</v>
      </c>
      <c r="D610" s="48" t="s">
        <v>33</v>
      </c>
      <c r="E610" s="215" t="s">
        <v>268</v>
      </c>
      <c r="F610" s="216" t="s">
        <v>402</v>
      </c>
      <c r="G610" s="48" t="s">
        <v>100</v>
      </c>
      <c r="H610" s="317">
        <v>97.8</v>
      </c>
      <c r="I610" s="134"/>
      <c r="J610" s="266"/>
    </row>
    <row r="611" spans="1:10" s="51" customFormat="1" ht="40.5" x14ac:dyDescent="0.2">
      <c r="A611" s="192" t="s">
        <v>554</v>
      </c>
      <c r="B611" s="106">
        <v>701</v>
      </c>
      <c r="C611" s="47" t="s">
        <v>17</v>
      </c>
      <c r="D611" s="47" t="s">
        <v>33</v>
      </c>
      <c r="E611" s="213" t="s">
        <v>268</v>
      </c>
      <c r="F611" s="211" t="s">
        <v>401</v>
      </c>
      <c r="G611" s="47"/>
      <c r="H611" s="315">
        <v>48.9</v>
      </c>
      <c r="I611" s="134"/>
      <c r="J611" s="266"/>
    </row>
    <row r="612" spans="1:10" s="51" customFormat="1" ht="25.5" x14ac:dyDescent="0.2">
      <c r="A612" s="380" t="s">
        <v>246</v>
      </c>
      <c r="B612" s="107">
        <v>701</v>
      </c>
      <c r="C612" s="48" t="s">
        <v>17</v>
      </c>
      <c r="D612" s="48" t="s">
        <v>33</v>
      </c>
      <c r="E612" s="215" t="s">
        <v>268</v>
      </c>
      <c r="F612" s="220" t="s">
        <v>401</v>
      </c>
      <c r="G612" s="48" t="s">
        <v>247</v>
      </c>
      <c r="H612" s="317">
        <v>48.9</v>
      </c>
      <c r="I612" s="134"/>
      <c r="J612" s="266"/>
    </row>
    <row r="613" spans="1:10" s="51" customFormat="1" ht="13.5" x14ac:dyDescent="0.2">
      <c r="A613" s="191" t="s">
        <v>99</v>
      </c>
      <c r="B613" s="107">
        <v>701</v>
      </c>
      <c r="C613" s="48" t="s">
        <v>17</v>
      </c>
      <c r="D613" s="48" t="s">
        <v>33</v>
      </c>
      <c r="E613" s="215" t="s">
        <v>268</v>
      </c>
      <c r="F613" s="220" t="s">
        <v>401</v>
      </c>
      <c r="G613" s="48" t="s">
        <v>100</v>
      </c>
      <c r="H613" s="317">
        <v>48.9</v>
      </c>
      <c r="I613" s="134"/>
      <c r="J613" s="266"/>
    </row>
    <row r="614" spans="1:10" s="51" customFormat="1" ht="40.5" x14ac:dyDescent="0.2">
      <c r="A614" s="186" t="s">
        <v>213</v>
      </c>
      <c r="B614" s="106">
        <v>701</v>
      </c>
      <c r="C614" s="47" t="s">
        <v>17</v>
      </c>
      <c r="D614" s="47" t="s">
        <v>33</v>
      </c>
      <c r="E614" s="213" t="s">
        <v>214</v>
      </c>
      <c r="F614" s="214" t="s">
        <v>72</v>
      </c>
      <c r="G614" s="47"/>
      <c r="H614" s="315">
        <v>0</v>
      </c>
      <c r="I614" s="134"/>
      <c r="J614" s="266"/>
    </row>
    <row r="615" spans="1:10" s="51" customFormat="1" ht="13.5" x14ac:dyDescent="0.25">
      <c r="A615" s="464" t="s">
        <v>551</v>
      </c>
      <c r="B615" s="106">
        <v>701</v>
      </c>
      <c r="C615" s="47" t="s">
        <v>17</v>
      </c>
      <c r="D615" s="47" t="s">
        <v>33</v>
      </c>
      <c r="E615" s="213" t="s">
        <v>295</v>
      </c>
      <c r="F615" s="214" t="s">
        <v>72</v>
      </c>
      <c r="G615" s="47"/>
      <c r="H615" s="315">
        <v>0</v>
      </c>
      <c r="I615" s="134"/>
      <c r="J615" s="266"/>
    </row>
    <row r="616" spans="1:10" s="51" customFormat="1" ht="27" x14ac:dyDescent="0.25">
      <c r="A616" s="446" t="s">
        <v>552</v>
      </c>
      <c r="B616" s="106">
        <v>701</v>
      </c>
      <c r="C616" s="47" t="s">
        <v>17</v>
      </c>
      <c r="D616" s="47" t="s">
        <v>33</v>
      </c>
      <c r="E616" s="213" t="s">
        <v>302</v>
      </c>
      <c r="F616" s="214" t="s">
        <v>72</v>
      </c>
      <c r="G616" s="56"/>
      <c r="H616" s="315">
        <v>0</v>
      </c>
      <c r="I616" s="134"/>
      <c r="J616" s="266"/>
    </row>
    <row r="617" spans="1:10" s="51" customFormat="1" ht="13.5" x14ac:dyDescent="0.2">
      <c r="A617" s="186" t="s">
        <v>368</v>
      </c>
      <c r="B617" s="106">
        <v>701</v>
      </c>
      <c r="C617" s="47" t="s">
        <v>17</v>
      </c>
      <c r="D617" s="47" t="s">
        <v>33</v>
      </c>
      <c r="E617" s="213" t="s">
        <v>302</v>
      </c>
      <c r="F617" s="214" t="s">
        <v>256</v>
      </c>
      <c r="G617" s="56"/>
      <c r="H617" s="315">
        <v>0</v>
      </c>
      <c r="I617" s="134"/>
      <c r="J617" s="266"/>
    </row>
    <row r="618" spans="1:10" s="51" customFormat="1" ht="25.5" x14ac:dyDescent="0.2">
      <c r="A618" s="380" t="s">
        <v>246</v>
      </c>
      <c r="B618" s="107">
        <v>701</v>
      </c>
      <c r="C618" s="48" t="s">
        <v>17</v>
      </c>
      <c r="D618" s="48" t="s">
        <v>33</v>
      </c>
      <c r="E618" s="215" t="s">
        <v>302</v>
      </c>
      <c r="F618" s="216" t="s">
        <v>256</v>
      </c>
      <c r="G618" s="48" t="s">
        <v>247</v>
      </c>
      <c r="H618" s="315">
        <v>0</v>
      </c>
      <c r="I618" s="134"/>
      <c r="J618" s="266"/>
    </row>
    <row r="619" spans="1:10" s="51" customFormat="1" ht="13.5" x14ac:dyDescent="0.2">
      <c r="A619" s="191" t="s">
        <v>99</v>
      </c>
      <c r="B619" s="107">
        <v>701</v>
      </c>
      <c r="C619" s="48" t="s">
        <v>17</v>
      </c>
      <c r="D619" s="48" t="s">
        <v>33</v>
      </c>
      <c r="E619" s="215" t="s">
        <v>302</v>
      </c>
      <c r="F619" s="216" t="s">
        <v>256</v>
      </c>
      <c r="G619" s="48" t="s">
        <v>100</v>
      </c>
      <c r="H619" s="317">
        <v>0</v>
      </c>
      <c r="I619" s="134"/>
      <c r="J619" s="266"/>
    </row>
    <row r="620" spans="1:10" s="51" customFormat="1" ht="13.5" x14ac:dyDescent="0.25">
      <c r="A620" s="446" t="s">
        <v>553</v>
      </c>
      <c r="B620" s="106">
        <v>701</v>
      </c>
      <c r="C620" s="47" t="s">
        <v>17</v>
      </c>
      <c r="D620" s="47" t="s">
        <v>33</v>
      </c>
      <c r="E620" s="213" t="s">
        <v>303</v>
      </c>
      <c r="F620" s="214" t="s">
        <v>72</v>
      </c>
      <c r="G620" s="47"/>
      <c r="H620" s="315">
        <v>0</v>
      </c>
      <c r="I620" s="134"/>
      <c r="J620" s="266"/>
    </row>
    <row r="621" spans="1:10" s="51" customFormat="1" ht="13.5" x14ac:dyDescent="0.2">
      <c r="A621" s="186" t="s">
        <v>368</v>
      </c>
      <c r="B621" s="106">
        <v>701</v>
      </c>
      <c r="C621" s="47" t="s">
        <v>17</v>
      </c>
      <c r="D621" s="47" t="s">
        <v>33</v>
      </c>
      <c r="E621" s="213" t="s">
        <v>303</v>
      </c>
      <c r="F621" s="214" t="s">
        <v>256</v>
      </c>
      <c r="G621" s="47"/>
      <c r="H621" s="315">
        <v>0</v>
      </c>
      <c r="I621" s="134"/>
      <c r="J621" s="266"/>
    </row>
    <row r="622" spans="1:10" s="51" customFormat="1" ht="25.5" x14ac:dyDescent="0.2">
      <c r="A622" s="380" t="s">
        <v>246</v>
      </c>
      <c r="B622" s="107">
        <v>701</v>
      </c>
      <c r="C622" s="48" t="s">
        <v>17</v>
      </c>
      <c r="D622" s="48" t="s">
        <v>33</v>
      </c>
      <c r="E622" s="215" t="s">
        <v>303</v>
      </c>
      <c r="F622" s="216" t="s">
        <v>256</v>
      </c>
      <c r="G622" s="48" t="s">
        <v>247</v>
      </c>
      <c r="H622" s="317">
        <v>0</v>
      </c>
      <c r="I622" s="134"/>
      <c r="J622" s="266"/>
    </row>
    <row r="623" spans="1:10" s="52" customFormat="1" ht="13.5" x14ac:dyDescent="0.2">
      <c r="A623" s="191" t="s">
        <v>99</v>
      </c>
      <c r="B623" s="107">
        <v>701</v>
      </c>
      <c r="C623" s="48" t="s">
        <v>17</v>
      </c>
      <c r="D623" s="48" t="s">
        <v>33</v>
      </c>
      <c r="E623" s="215" t="s">
        <v>303</v>
      </c>
      <c r="F623" s="216" t="s">
        <v>256</v>
      </c>
      <c r="G623" s="48" t="s">
        <v>100</v>
      </c>
      <c r="H623" s="317">
        <v>0</v>
      </c>
      <c r="I623" s="134"/>
      <c r="J623" s="273"/>
    </row>
    <row r="624" spans="1:10" s="52" customFormat="1" ht="13.5" x14ac:dyDescent="0.2">
      <c r="A624" s="299" t="s">
        <v>225</v>
      </c>
      <c r="B624" s="518" t="s">
        <v>82</v>
      </c>
      <c r="C624" s="517" t="s">
        <v>17</v>
      </c>
      <c r="D624" s="517" t="s">
        <v>33</v>
      </c>
      <c r="E624" s="208" t="s">
        <v>221</v>
      </c>
      <c r="F624" s="92" t="s">
        <v>72</v>
      </c>
      <c r="G624" s="280"/>
      <c r="H624" s="316">
        <v>216.98</v>
      </c>
      <c r="I624" s="108"/>
      <c r="J624" s="273"/>
    </row>
    <row r="625" spans="1:10" s="52" customFormat="1" ht="40.5" x14ac:dyDescent="0.2">
      <c r="A625" s="169" t="s">
        <v>731</v>
      </c>
      <c r="B625" s="520" t="s">
        <v>82</v>
      </c>
      <c r="C625" s="519" t="s">
        <v>17</v>
      </c>
      <c r="D625" s="519" t="s">
        <v>33</v>
      </c>
      <c r="E625" s="210" t="s">
        <v>730</v>
      </c>
      <c r="F625" s="214" t="s">
        <v>648</v>
      </c>
      <c r="G625" s="19"/>
      <c r="H625" s="315">
        <v>40</v>
      </c>
      <c r="I625" s="108"/>
      <c r="J625" s="273"/>
    </row>
    <row r="626" spans="1:10" s="52" customFormat="1" ht="13.5" x14ac:dyDescent="0.2">
      <c r="A626" s="416" t="s">
        <v>238</v>
      </c>
      <c r="B626" s="515" t="s">
        <v>82</v>
      </c>
      <c r="C626" s="516" t="s">
        <v>17</v>
      </c>
      <c r="D626" s="516" t="s">
        <v>33</v>
      </c>
      <c r="E626" s="218" t="s">
        <v>730</v>
      </c>
      <c r="F626" s="216" t="s">
        <v>648</v>
      </c>
      <c r="G626" s="20" t="s">
        <v>239</v>
      </c>
      <c r="H626" s="317">
        <v>40</v>
      </c>
      <c r="I626" s="108"/>
      <c r="J626" s="273"/>
    </row>
    <row r="627" spans="1:10" s="52" customFormat="1" ht="25.5" x14ac:dyDescent="0.2">
      <c r="A627" s="170" t="s">
        <v>90</v>
      </c>
      <c r="B627" s="515" t="s">
        <v>82</v>
      </c>
      <c r="C627" s="516" t="s">
        <v>17</v>
      </c>
      <c r="D627" s="516" t="s">
        <v>33</v>
      </c>
      <c r="E627" s="218" t="s">
        <v>730</v>
      </c>
      <c r="F627" s="216" t="s">
        <v>648</v>
      </c>
      <c r="G627" s="20" t="s">
        <v>91</v>
      </c>
      <c r="H627" s="317">
        <v>40</v>
      </c>
      <c r="I627" s="108"/>
      <c r="J627" s="273"/>
    </row>
    <row r="628" spans="1:10" s="52" customFormat="1" ht="40.5" x14ac:dyDescent="0.2">
      <c r="A628" s="169" t="s">
        <v>733</v>
      </c>
      <c r="B628" s="520" t="s">
        <v>82</v>
      </c>
      <c r="C628" s="519" t="s">
        <v>17</v>
      </c>
      <c r="D628" s="519" t="s">
        <v>33</v>
      </c>
      <c r="E628" s="210" t="s">
        <v>732</v>
      </c>
      <c r="F628" s="214" t="s">
        <v>648</v>
      </c>
      <c r="G628" s="19"/>
      <c r="H628" s="315">
        <v>176.98</v>
      </c>
      <c r="I628" s="108"/>
      <c r="J628" s="273"/>
    </row>
    <row r="629" spans="1:10" s="52" customFormat="1" ht="13.5" x14ac:dyDescent="0.2">
      <c r="A629" s="416" t="s">
        <v>238</v>
      </c>
      <c r="B629" s="515" t="s">
        <v>82</v>
      </c>
      <c r="C629" s="516" t="s">
        <v>17</v>
      </c>
      <c r="D629" s="516" t="s">
        <v>33</v>
      </c>
      <c r="E629" s="218" t="s">
        <v>732</v>
      </c>
      <c r="F629" s="216" t="s">
        <v>648</v>
      </c>
      <c r="G629" s="20" t="s">
        <v>239</v>
      </c>
      <c r="H629" s="317">
        <v>176.98</v>
      </c>
      <c r="I629" s="108"/>
      <c r="J629" s="273"/>
    </row>
    <row r="630" spans="1:10" s="52" customFormat="1" ht="25.5" x14ac:dyDescent="0.2">
      <c r="A630" s="170" t="s">
        <v>90</v>
      </c>
      <c r="B630" s="515" t="s">
        <v>82</v>
      </c>
      <c r="C630" s="516" t="s">
        <v>17</v>
      </c>
      <c r="D630" s="516" t="s">
        <v>33</v>
      </c>
      <c r="E630" s="218" t="s">
        <v>732</v>
      </c>
      <c r="F630" s="216" t="s">
        <v>648</v>
      </c>
      <c r="G630" s="20" t="s">
        <v>91</v>
      </c>
      <c r="H630" s="317">
        <v>176.98</v>
      </c>
      <c r="I630" s="108"/>
      <c r="J630" s="273"/>
    </row>
    <row r="631" spans="1:10" s="52" customFormat="1" x14ac:dyDescent="0.2">
      <c r="A631" s="234" t="s">
        <v>19</v>
      </c>
      <c r="B631" s="110">
        <v>701</v>
      </c>
      <c r="C631" s="41" t="s">
        <v>17</v>
      </c>
      <c r="D631" s="41" t="s">
        <v>36</v>
      </c>
      <c r="E631" s="575"/>
      <c r="F631" s="576"/>
      <c r="G631" s="41"/>
      <c r="H631" s="318">
        <v>105736.65000000001</v>
      </c>
      <c r="I631" s="109"/>
      <c r="J631" s="273"/>
    </row>
    <row r="632" spans="1:10" s="52" customFormat="1" ht="27" x14ac:dyDescent="0.2">
      <c r="A632" s="186" t="s">
        <v>586</v>
      </c>
      <c r="B632" s="106">
        <v>701</v>
      </c>
      <c r="C632" s="47" t="s">
        <v>17</v>
      </c>
      <c r="D632" s="47" t="s">
        <v>36</v>
      </c>
      <c r="E632" s="210" t="s">
        <v>172</v>
      </c>
      <c r="F632" s="211" t="s">
        <v>72</v>
      </c>
      <c r="G632" s="47"/>
      <c r="H632" s="315">
        <v>105603.69</v>
      </c>
      <c r="I632" s="109"/>
      <c r="J632" s="273"/>
    </row>
    <row r="633" spans="1:10" s="52" customFormat="1" ht="40.5" x14ac:dyDescent="0.2">
      <c r="A633" s="155" t="s">
        <v>592</v>
      </c>
      <c r="B633" s="106">
        <v>701</v>
      </c>
      <c r="C633" s="47" t="s">
        <v>17</v>
      </c>
      <c r="D633" s="47" t="s">
        <v>36</v>
      </c>
      <c r="E633" s="210" t="s">
        <v>532</v>
      </c>
      <c r="F633" s="214" t="s">
        <v>533</v>
      </c>
      <c r="G633" s="47"/>
      <c r="H633" s="315">
        <v>3196.4567000000002</v>
      </c>
      <c r="I633" s="109"/>
      <c r="J633" s="273"/>
    </row>
    <row r="634" spans="1:10" s="52" customFormat="1" ht="25.5" x14ac:dyDescent="0.2">
      <c r="A634" s="380" t="s">
        <v>246</v>
      </c>
      <c r="B634" s="107">
        <v>701</v>
      </c>
      <c r="C634" s="48" t="s">
        <v>17</v>
      </c>
      <c r="D634" s="48" t="s">
        <v>36</v>
      </c>
      <c r="E634" s="218" t="s">
        <v>532</v>
      </c>
      <c r="F634" s="216" t="s">
        <v>533</v>
      </c>
      <c r="G634" s="48" t="s">
        <v>247</v>
      </c>
      <c r="H634" s="317">
        <v>3196.4567000000002</v>
      </c>
      <c r="I634" s="109"/>
      <c r="J634" s="273"/>
    </row>
    <row r="635" spans="1:10" s="52" customFormat="1" x14ac:dyDescent="0.2">
      <c r="A635" s="191" t="s">
        <v>99</v>
      </c>
      <c r="B635" s="107">
        <v>701</v>
      </c>
      <c r="C635" s="48" t="s">
        <v>17</v>
      </c>
      <c r="D635" s="48" t="s">
        <v>36</v>
      </c>
      <c r="E635" s="218" t="s">
        <v>532</v>
      </c>
      <c r="F635" s="216" t="s">
        <v>533</v>
      </c>
      <c r="G635" s="48" t="s">
        <v>100</v>
      </c>
      <c r="H635" s="317">
        <v>3196.4567000000002</v>
      </c>
      <c r="I635" s="109"/>
      <c r="J635" s="273"/>
    </row>
    <row r="636" spans="1:10" s="52" customFormat="1" ht="40.5" x14ac:dyDescent="0.2">
      <c r="A636" s="155" t="s">
        <v>593</v>
      </c>
      <c r="B636" s="106">
        <v>701</v>
      </c>
      <c r="C636" s="47" t="s">
        <v>17</v>
      </c>
      <c r="D636" s="47" t="s">
        <v>36</v>
      </c>
      <c r="E636" s="210" t="s">
        <v>532</v>
      </c>
      <c r="F636" s="214" t="s">
        <v>596</v>
      </c>
      <c r="G636" s="47"/>
      <c r="H636" s="315">
        <v>0</v>
      </c>
      <c r="I636" s="109"/>
      <c r="J636" s="273"/>
    </row>
    <row r="637" spans="1:10" s="52" customFormat="1" ht="25.5" x14ac:dyDescent="0.2">
      <c r="A637" s="380" t="s">
        <v>246</v>
      </c>
      <c r="B637" s="107">
        <v>701</v>
      </c>
      <c r="C637" s="48" t="s">
        <v>17</v>
      </c>
      <c r="D637" s="48" t="s">
        <v>36</v>
      </c>
      <c r="E637" s="218" t="s">
        <v>532</v>
      </c>
      <c r="F637" s="216" t="s">
        <v>596</v>
      </c>
      <c r="G637" s="48" t="s">
        <v>247</v>
      </c>
      <c r="H637" s="317">
        <v>0</v>
      </c>
      <c r="I637" s="109"/>
      <c r="J637" s="273"/>
    </row>
    <row r="638" spans="1:10" s="52" customFormat="1" x14ac:dyDescent="0.2">
      <c r="A638" s="191" t="s">
        <v>99</v>
      </c>
      <c r="B638" s="107">
        <v>701</v>
      </c>
      <c r="C638" s="48" t="s">
        <v>17</v>
      </c>
      <c r="D638" s="48" t="s">
        <v>36</v>
      </c>
      <c r="E638" s="218" t="s">
        <v>532</v>
      </c>
      <c r="F638" s="216" t="s">
        <v>596</v>
      </c>
      <c r="G638" s="48" t="s">
        <v>100</v>
      </c>
      <c r="H638" s="317"/>
      <c r="I638" s="109"/>
      <c r="J638" s="273"/>
    </row>
    <row r="639" spans="1:10" s="52" customFormat="1" x14ac:dyDescent="0.2">
      <c r="A639" s="174" t="s">
        <v>218</v>
      </c>
      <c r="B639" s="153">
        <v>701</v>
      </c>
      <c r="C639" s="89" t="s">
        <v>17</v>
      </c>
      <c r="D639" s="89" t="s">
        <v>36</v>
      </c>
      <c r="E639" s="208" t="s">
        <v>304</v>
      </c>
      <c r="F639" s="209" t="s">
        <v>72</v>
      </c>
      <c r="G639" s="105"/>
      <c r="H639" s="316">
        <v>96676.313299999994</v>
      </c>
      <c r="I639" s="109"/>
      <c r="J639" s="273"/>
    </row>
    <row r="640" spans="1:10" s="46" customFormat="1" x14ac:dyDescent="0.2">
      <c r="A640" s="299" t="s">
        <v>114</v>
      </c>
      <c r="B640" s="153">
        <v>701</v>
      </c>
      <c r="C640" s="105" t="s">
        <v>17</v>
      </c>
      <c r="D640" s="105" t="s">
        <v>36</v>
      </c>
      <c r="E640" s="208" t="s">
        <v>307</v>
      </c>
      <c r="F640" s="209" t="s">
        <v>72</v>
      </c>
      <c r="G640" s="105"/>
      <c r="H640" s="316">
        <v>35491.509999999995</v>
      </c>
      <c r="I640" s="109"/>
      <c r="J640" s="270"/>
    </row>
    <row r="641" spans="1:10" s="46" customFormat="1" ht="13.5" x14ac:dyDescent="0.2">
      <c r="A641" s="169" t="s">
        <v>224</v>
      </c>
      <c r="B641" s="106">
        <v>701</v>
      </c>
      <c r="C641" s="47" t="s">
        <v>17</v>
      </c>
      <c r="D641" s="47" t="s">
        <v>36</v>
      </c>
      <c r="E641" s="210" t="s">
        <v>307</v>
      </c>
      <c r="F641" s="211" t="s">
        <v>172</v>
      </c>
      <c r="G641" s="47"/>
      <c r="H641" s="315">
        <v>1587.8000000000002</v>
      </c>
      <c r="I641" s="138"/>
      <c r="J641" s="270"/>
    </row>
    <row r="642" spans="1:10" s="46" customFormat="1" ht="38.25" x14ac:dyDescent="0.2">
      <c r="A642" s="411" t="s">
        <v>240</v>
      </c>
      <c r="B642" s="107">
        <v>701</v>
      </c>
      <c r="C642" s="48" t="s">
        <v>17</v>
      </c>
      <c r="D642" s="48" t="s">
        <v>36</v>
      </c>
      <c r="E642" s="218" t="s">
        <v>307</v>
      </c>
      <c r="F642" s="216" t="s">
        <v>172</v>
      </c>
      <c r="G642" s="48" t="s">
        <v>241</v>
      </c>
      <c r="H642" s="317">
        <v>171.9</v>
      </c>
      <c r="I642" s="138"/>
      <c r="J642" s="270"/>
    </row>
    <row r="643" spans="1:10" s="45" customFormat="1" x14ac:dyDescent="0.2">
      <c r="A643" s="179" t="s">
        <v>112</v>
      </c>
      <c r="B643" s="107">
        <v>701</v>
      </c>
      <c r="C643" s="48" t="s">
        <v>17</v>
      </c>
      <c r="D643" s="48" t="s">
        <v>36</v>
      </c>
      <c r="E643" s="218" t="s">
        <v>307</v>
      </c>
      <c r="F643" s="216" t="s">
        <v>172</v>
      </c>
      <c r="G643" s="48" t="s">
        <v>113</v>
      </c>
      <c r="H643" s="317">
        <v>171.9</v>
      </c>
      <c r="I643" s="138"/>
      <c r="J643" s="264"/>
    </row>
    <row r="644" spans="1:10" s="45" customFormat="1" x14ac:dyDescent="0.2">
      <c r="A644" s="448" t="s">
        <v>238</v>
      </c>
      <c r="B644" s="107">
        <v>701</v>
      </c>
      <c r="C644" s="48" t="s">
        <v>17</v>
      </c>
      <c r="D644" s="48" t="s">
        <v>36</v>
      </c>
      <c r="E644" s="218" t="s">
        <v>307</v>
      </c>
      <c r="F644" s="216" t="s">
        <v>172</v>
      </c>
      <c r="G644" s="48" t="s">
        <v>239</v>
      </c>
      <c r="H644" s="317">
        <v>1336.7</v>
      </c>
      <c r="I644" s="132"/>
      <c r="J644" s="264"/>
    </row>
    <row r="645" spans="1:10" s="45" customFormat="1" ht="25.5" x14ac:dyDescent="0.2">
      <c r="A645" s="170" t="s">
        <v>90</v>
      </c>
      <c r="B645" s="107">
        <v>701</v>
      </c>
      <c r="C645" s="48" t="s">
        <v>17</v>
      </c>
      <c r="D645" s="48" t="s">
        <v>36</v>
      </c>
      <c r="E645" s="218" t="s">
        <v>307</v>
      </c>
      <c r="F645" s="216" t="s">
        <v>172</v>
      </c>
      <c r="G645" s="48" t="s">
        <v>91</v>
      </c>
      <c r="H645" s="317">
        <v>1336.7</v>
      </c>
      <c r="I645" s="132"/>
      <c r="J645" s="264"/>
    </row>
    <row r="646" spans="1:10" s="45" customFormat="1" x14ac:dyDescent="0.2">
      <c r="A646" s="413" t="s">
        <v>242</v>
      </c>
      <c r="B646" s="107">
        <v>701</v>
      </c>
      <c r="C646" s="48" t="s">
        <v>17</v>
      </c>
      <c r="D646" s="48" t="s">
        <v>36</v>
      </c>
      <c r="E646" s="218" t="s">
        <v>307</v>
      </c>
      <c r="F646" s="216" t="s">
        <v>172</v>
      </c>
      <c r="G646" s="48" t="s">
        <v>243</v>
      </c>
      <c r="H646" s="317">
        <v>79.2</v>
      </c>
      <c r="I646" s="132"/>
      <c r="J646" s="264"/>
    </row>
    <row r="647" spans="1:10" s="45" customFormat="1" x14ac:dyDescent="0.2">
      <c r="A647" s="170" t="s">
        <v>62</v>
      </c>
      <c r="B647" s="107">
        <v>701</v>
      </c>
      <c r="C647" s="48" t="s">
        <v>17</v>
      </c>
      <c r="D647" s="48" t="s">
        <v>36</v>
      </c>
      <c r="E647" s="218" t="s">
        <v>307</v>
      </c>
      <c r="F647" s="216" t="s">
        <v>172</v>
      </c>
      <c r="G647" s="48" t="s">
        <v>63</v>
      </c>
      <c r="H647" s="317">
        <v>79.2</v>
      </c>
      <c r="I647" s="132"/>
      <c r="J647" s="264"/>
    </row>
    <row r="648" spans="1:10" s="45" customFormat="1" ht="13.5" x14ac:dyDescent="0.2">
      <c r="A648" s="169" t="s">
        <v>405</v>
      </c>
      <c r="B648" s="106">
        <v>701</v>
      </c>
      <c r="C648" s="47" t="s">
        <v>17</v>
      </c>
      <c r="D648" s="47" t="s">
        <v>36</v>
      </c>
      <c r="E648" s="210" t="s">
        <v>307</v>
      </c>
      <c r="F648" s="460" t="s">
        <v>404</v>
      </c>
      <c r="G648" s="47"/>
      <c r="H648" s="315">
        <v>171.4</v>
      </c>
      <c r="I648" s="132"/>
      <c r="J648" s="264"/>
    </row>
    <row r="649" spans="1:10" s="45" customFormat="1" ht="38.25" x14ac:dyDescent="0.2">
      <c r="A649" s="170" t="s">
        <v>240</v>
      </c>
      <c r="B649" s="107">
        <v>701</v>
      </c>
      <c r="C649" s="48" t="s">
        <v>17</v>
      </c>
      <c r="D649" s="48" t="s">
        <v>36</v>
      </c>
      <c r="E649" s="218" t="s">
        <v>307</v>
      </c>
      <c r="F649" s="216" t="s">
        <v>404</v>
      </c>
      <c r="G649" s="48" t="s">
        <v>241</v>
      </c>
      <c r="H649" s="317">
        <v>171.4</v>
      </c>
      <c r="I649" s="132"/>
      <c r="J649" s="264"/>
    </row>
    <row r="650" spans="1:10" s="45" customFormat="1" x14ac:dyDescent="0.2">
      <c r="A650" s="170" t="s">
        <v>112</v>
      </c>
      <c r="B650" s="107">
        <v>701</v>
      </c>
      <c r="C650" s="48" t="s">
        <v>17</v>
      </c>
      <c r="D650" s="48" t="s">
        <v>36</v>
      </c>
      <c r="E650" s="218" t="s">
        <v>307</v>
      </c>
      <c r="F650" s="459" t="s">
        <v>404</v>
      </c>
      <c r="G650" s="48" t="s">
        <v>113</v>
      </c>
      <c r="H650" s="317">
        <v>171.4</v>
      </c>
      <c r="I650" s="132"/>
      <c r="J650" s="264"/>
    </row>
    <row r="651" spans="1:10" s="45" customFormat="1" ht="13.5" x14ac:dyDescent="0.2">
      <c r="A651" s="169" t="s">
        <v>231</v>
      </c>
      <c r="B651" s="106">
        <v>701</v>
      </c>
      <c r="C651" s="47" t="s">
        <v>17</v>
      </c>
      <c r="D651" s="47" t="s">
        <v>36</v>
      </c>
      <c r="E651" s="210" t="s">
        <v>307</v>
      </c>
      <c r="F651" s="214" t="s">
        <v>168</v>
      </c>
      <c r="G651" s="47"/>
      <c r="H651" s="315">
        <v>5733.14</v>
      </c>
      <c r="I651" s="132"/>
      <c r="J651" s="264"/>
    </row>
    <row r="652" spans="1:10" s="45" customFormat="1" x14ac:dyDescent="0.2">
      <c r="A652" s="448" t="s">
        <v>238</v>
      </c>
      <c r="B652" s="107">
        <v>701</v>
      </c>
      <c r="C652" s="48" t="s">
        <v>17</v>
      </c>
      <c r="D652" s="48" t="s">
        <v>36</v>
      </c>
      <c r="E652" s="218" t="s">
        <v>307</v>
      </c>
      <c r="F652" s="216" t="s">
        <v>168</v>
      </c>
      <c r="G652" s="48" t="s">
        <v>239</v>
      </c>
      <c r="H652" s="317">
        <v>5733.14</v>
      </c>
      <c r="I652" s="132"/>
      <c r="J652" s="264"/>
    </row>
    <row r="653" spans="1:10" s="46" customFormat="1" ht="25.5" x14ac:dyDescent="0.2">
      <c r="A653" s="170" t="s">
        <v>90</v>
      </c>
      <c r="B653" s="107">
        <v>701</v>
      </c>
      <c r="C653" s="48" t="s">
        <v>17</v>
      </c>
      <c r="D653" s="48" t="s">
        <v>36</v>
      </c>
      <c r="E653" s="218" t="s">
        <v>307</v>
      </c>
      <c r="F653" s="216" t="s">
        <v>168</v>
      </c>
      <c r="G653" s="48" t="s">
        <v>91</v>
      </c>
      <c r="H653" s="317">
        <v>5733.14</v>
      </c>
      <c r="I653" s="132"/>
      <c r="J653" s="270"/>
    </row>
    <row r="654" spans="1:10" s="51" customFormat="1" ht="27" x14ac:dyDescent="0.2">
      <c r="A654" s="173" t="s">
        <v>629</v>
      </c>
      <c r="B654" s="106">
        <v>701</v>
      </c>
      <c r="C654" s="47" t="s">
        <v>17</v>
      </c>
      <c r="D654" s="47" t="s">
        <v>36</v>
      </c>
      <c r="E654" s="210" t="s">
        <v>307</v>
      </c>
      <c r="F654" s="214" t="s">
        <v>661</v>
      </c>
      <c r="G654" s="47"/>
      <c r="H654" s="323">
        <v>930.4</v>
      </c>
      <c r="I654" s="109"/>
      <c r="J654" s="364"/>
    </row>
    <row r="655" spans="1:10" s="51" customFormat="1" ht="38.25" x14ac:dyDescent="0.2">
      <c r="A655" s="411" t="s">
        <v>240</v>
      </c>
      <c r="B655" s="107">
        <v>701</v>
      </c>
      <c r="C655" s="48" t="s">
        <v>17</v>
      </c>
      <c r="D655" s="48" t="s">
        <v>36</v>
      </c>
      <c r="E655" s="218" t="s">
        <v>307</v>
      </c>
      <c r="F655" s="216" t="s">
        <v>661</v>
      </c>
      <c r="G655" s="48" t="s">
        <v>241</v>
      </c>
      <c r="H655" s="328">
        <v>830.4</v>
      </c>
      <c r="I655" s="109"/>
      <c r="J655" s="364"/>
    </row>
    <row r="656" spans="1:10" s="51" customFormat="1" ht="13.5" x14ac:dyDescent="0.2">
      <c r="A656" s="179" t="s">
        <v>112</v>
      </c>
      <c r="B656" s="107">
        <v>701</v>
      </c>
      <c r="C656" s="48" t="s">
        <v>17</v>
      </c>
      <c r="D656" s="48" t="s">
        <v>36</v>
      </c>
      <c r="E656" s="218" t="s">
        <v>307</v>
      </c>
      <c r="F656" s="216" t="s">
        <v>661</v>
      </c>
      <c r="G656" s="48" t="s">
        <v>113</v>
      </c>
      <c r="H656" s="328">
        <v>830.4</v>
      </c>
      <c r="I656" s="109"/>
      <c r="J656" s="364"/>
    </row>
    <row r="657" spans="1:10" s="51" customFormat="1" ht="13.5" x14ac:dyDescent="0.2">
      <c r="A657" s="179" t="s">
        <v>244</v>
      </c>
      <c r="B657" s="107">
        <v>701</v>
      </c>
      <c r="C657" s="48" t="s">
        <v>17</v>
      </c>
      <c r="D657" s="48" t="s">
        <v>36</v>
      </c>
      <c r="E657" s="218" t="s">
        <v>307</v>
      </c>
      <c r="F657" s="216" t="s">
        <v>661</v>
      </c>
      <c r="G657" s="48" t="s">
        <v>245</v>
      </c>
      <c r="H657" s="328">
        <v>100</v>
      </c>
      <c r="I657" s="109"/>
      <c r="J657" s="364"/>
    </row>
    <row r="658" spans="1:10" s="51" customFormat="1" ht="13.5" x14ac:dyDescent="0.2">
      <c r="A658" s="179" t="s">
        <v>92</v>
      </c>
      <c r="B658" s="107">
        <v>701</v>
      </c>
      <c r="C658" s="48" t="s">
        <v>17</v>
      </c>
      <c r="D658" s="48" t="s">
        <v>36</v>
      </c>
      <c r="E658" s="218" t="s">
        <v>307</v>
      </c>
      <c r="F658" s="216" t="s">
        <v>661</v>
      </c>
      <c r="G658" s="48" t="s">
        <v>93</v>
      </c>
      <c r="H658" s="328">
        <v>100</v>
      </c>
      <c r="I658" s="109"/>
      <c r="J658" s="364"/>
    </row>
    <row r="659" spans="1:10" s="46" customFormat="1" ht="27" x14ac:dyDescent="0.2">
      <c r="A659" s="189" t="s">
        <v>510</v>
      </c>
      <c r="B659" s="106">
        <v>701</v>
      </c>
      <c r="C659" s="47" t="s">
        <v>17</v>
      </c>
      <c r="D659" s="47" t="s">
        <v>36</v>
      </c>
      <c r="E659" s="210" t="s">
        <v>307</v>
      </c>
      <c r="F659" s="211" t="s">
        <v>72</v>
      </c>
      <c r="G659" s="47"/>
      <c r="H659" s="315">
        <v>26273.07</v>
      </c>
      <c r="I659" s="132"/>
      <c r="J659" s="362"/>
    </row>
    <row r="660" spans="1:10" s="46" customFormat="1" ht="13.5" x14ac:dyDescent="0.2">
      <c r="A660" s="189" t="s">
        <v>604</v>
      </c>
      <c r="B660" s="106">
        <v>701</v>
      </c>
      <c r="C660" s="47" t="s">
        <v>17</v>
      </c>
      <c r="D660" s="47" t="s">
        <v>36</v>
      </c>
      <c r="E660" s="210" t="s">
        <v>307</v>
      </c>
      <c r="F660" s="211" t="s">
        <v>107</v>
      </c>
      <c r="G660" s="47"/>
      <c r="H660" s="315">
        <v>26273.07</v>
      </c>
      <c r="I660" s="138"/>
      <c r="J660" s="362"/>
    </row>
    <row r="661" spans="1:10" s="51" customFormat="1" ht="38.25" x14ac:dyDescent="0.2">
      <c r="A661" s="411" t="s">
        <v>240</v>
      </c>
      <c r="B661" s="107">
        <v>701</v>
      </c>
      <c r="C661" s="48" t="s">
        <v>17</v>
      </c>
      <c r="D661" s="48" t="s">
        <v>36</v>
      </c>
      <c r="E661" s="218" t="s">
        <v>307</v>
      </c>
      <c r="F661" s="216" t="s">
        <v>107</v>
      </c>
      <c r="G661" s="48" t="s">
        <v>241</v>
      </c>
      <c r="H661" s="317">
        <v>26096.75</v>
      </c>
      <c r="I661" s="361"/>
      <c r="J661" s="272"/>
    </row>
    <row r="662" spans="1:10" s="51" customFormat="1" ht="13.5" x14ac:dyDescent="0.2">
      <c r="A662" s="179" t="s">
        <v>112</v>
      </c>
      <c r="B662" s="107">
        <v>701</v>
      </c>
      <c r="C662" s="48" t="s">
        <v>17</v>
      </c>
      <c r="D662" s="48" t="s">
        <v>36</v>
      </c>
      <c r="E662" s="218" t="s">
        <v>307</v>
      </c>
      <c r="F662" s="216" t="s">
        <v>107</v>
      </c>
      <c r="G662" s="48" t="s">
        <v>113</v>
      </c>
      <c r="H662" s="328">
        <v>26096.75</v>
      </c>
      <c r="I662" s="108"/>
      <c r="J662" s="272"/>
    </row>
    <row r="663" spans="1:10" s="52" customFormat="1" ht="13.5" x14ac:dyDescent="0.2">
      <c r="A663" s="448" t="s">
        <v>238</v>
      </c>
      <c r="B663" s="107">
        <v>701</v>
      </c>
      <c r="C663" s="48" t="s">
        <v>17</v>
      </c>
      <c r="D663" s="48" t="s">
        <v>36</v>
      </c>
      <c r="E663" s="218" t="s">
        <v>307</v>
      </c>
      <c r="F663" s="216" t="s">
        <v>107</v>
      </c>
      <c r="G663" s="48" t="s">
        <v>239</v>
      </c>
      <c r="H663" s="328">
        <v>176.32</v>
      </c>
      <c r="I663" s="108"/>
      <c r="J663" s="273"/>
    </row>
    <row r="664" spans="1:10" s="51" customFormat="1" ht="25.5" x14ac:dyDescent="0.2">
      <c r="A664" s="193" t="s">
        <v>90</v>
      </c>
      <c r="B664" s="107">
        <v>701</v>
      </c>
      <c r="C664" s="48" t="s">
        <v>17</v>
      </c>
      <c r="D664" s="48" t="s">
        <v>36</v>
      </c>
      <c r="E664" s="218" t="s">
        <v>307</v>
      </c>
      <c r="F664" s="216" t="s">
        <v>107</v>
      </c>
      <c r="G664" s="48" t="s">
        <v>91</v>
      </c>
      <c r="H664" s="328">
        <v>176.32</v>
      </c>
      <c r="I664" s="109"/>
      <c r="J664" s="364"/>
    </row>
    <row r="665" spans="1:10" s="52" customFormat="1" ht="27" x14ac:dyDescent="0.2">
      <c r="A665" s="186" t="s">
        <v>514</v>
      </c>
      <c r="B665" s="106">
        <v>701</v>
      </c>
      <c r="C665" s="47" t="s">
        <v>17</v>
      </c>
      <c r="D665" s="47" t="s">
        <v>36</v>
      </c>
      <c r="E665" s="210" t="s">
        <v>307</v>
      </c>
      <c r="F665" s="211" t="s">
        <v>72</v>
      </c>
      <c r="G665" s="47"/>
      <c r="H665" s="323">
        <v>135.30000000000001</v>
      </c>
      <c r="I665" s="363"/>
      <c r="J665" s="273"/>
    </row>
    <row r="666" spans="1:10" s="52" customFormat="1" ht="27" x14ac:dyDescent="0.2">
      <c r="A666" s="186" t="s">
        <v>516</v>
      </c>
      <c r="B666" s="106">
        <v>701</v>
      </c>
      <c r="C666" s="47" t="s">
        <v>17</v>
      </c>
      <c r="D666" s="47" t="s">
        <v>36</v>
      </c>
      <c r="E666" s="210" t="s">
        <v>307</v>
      </c>
      <c r="F666" s="211" t="s">
        <v>102</v>
      </c>
      <c r="G666" s="47"/>
      <c r="H666" s="323">
        <v>135.30000000000001</v>
      </c>
      <c r="I666" s="363"/>
      <c r="J666" s="273"/>
    </row>
    <row r="667" spans="1:10" s="52" customFormat="1" ht="38.25" x14ac:dyDescent="0.2">
      <c r="A667" s="411" t="s">
        <v>240</v>
      </c>
      <c r="B667" s="107">
        <v>701</v>
      </c>
      <c r="C667" s="48" t="s">
        <v>17</v>
      </c>
      <c r="D667" s="48" t="s">
        <v>36</v>
      </c>
      <c r="E667" s="218" t="s">
        <v>307</v>
      </c>
      <c r="F667" s="216" t="s">
        <v>102</v>
      </c>
      <c r="G667" s="48" t="s">
        <v>241</v>
      </c>
      <c r="H667" s="328">
        <v>135.30000000000001</v>
      </c>
      <c r="I667" s="109"/>
      <c r="J667" s="273"/>
    </row>
    <row r="668" spans="1:10" s="44" customFormat="1" ht="13.5" x14ac:dyDescent="0.2">
      <c r="A668" s="179" t="s">
        <v>112</v>
      </c>
      <c r="B668" s="107">
        <v>701</v>
      </c>
      <c r="C668" s="48" t="s">
        <v>17</v>
      </c>
      <c r="D668" s="48" t="s">
        <v>36</v>
      </c>
      <c r="E668" s="218" t="s">
        <v>307</v>
      </c>
      <c r="F668" s="216" t="s">
        <v>102</v>
      </c>
      <c r="G668" s="48" t="s">
        <v>113</v>
      </c>
      <c r="H668" s="328">
        <v>135.30000000000001</v>
      </c>
      <c r="I668" s="109"/>
      <c r="J668" s="265"/>
    </row>
    <row r="669" spans="1:10" s="44" customFormat="1" ht="40.5" x14ac:dyDescent="0.2">
      <c r="A669" s="186" t="s">
        <v>607</v>
      </c>
      <c r="B669" s="106">
        <v>701</v>
      </c>
      <c r="C669" s="47" t="s">
        <v>17</v>
      </c>
      <c r="D669" s="47" t="s">
        <v>36</v>
      </c>
      <c r="E669" s="210" t="s">
        <v>307</v>
      </c>
      <c r="F669" s="211" t="s">
        <v>72</v>
      </c>
      <c r="G669" s="47"/>
      <c r="H669" s="323">
        <v>531.70000000000005</v>
      </c>
      <c r="I669" s="137"/>
      <c r="J669" s="265"/>
    </row>
    <row r="670" spans="1:10" s="44" customFormat="1" ht="27" x14ac:dyDescent="0.2">
      <c r="A670" s="186" t="s">
        <v>605</v>
      </c>
      <c r="B670" s="106">
        <v>701</v>
      </c>
      <c r="C670" s="47" t="s">
        <v>17</v>
      </c>
      <c r="D670" s="47" t="s">
        <v>36</v>
      </c>
      <c r="E670" s="210" t="s">
        <v>307</v>
      </c>
      <c r="F670" s="211" t="s">
        <v>103</v>
      </c>
      <c r="G670" s="47"/>
      <c r="H670" s="323">
        <v>531.70000000000005</v>
      </c>
      <c r="I670" s="137"/>
      <c r="J670" s="265"/>
    </row>
    <row r="671" spans="1:10" s="55" customFormat="1" ht="38.25" x14ac:dyDescent="0.2">
      <c r="A671" s="411" t="s">
        <v>240</v>
      </c>
      <c r="B671" s="107">
        <v>701</v>
      </c>
      <c r="C671" s="48" t="s">
        <v>17</v>
      </c>
      <c r="D671" s="48" t="s">
        <v>36</v>
      </c>
      <c r="E671" s="218" t="s">
        <v>307</v>
      </c>
      <c r="F671" s="216" t="s">
        <v>103</v>
      </c>
      <c r="G671" s="48" t="s">
        <v>241</v>
      </c>
      <c r="H671" s="328">
        <v>531.70000000000005</v>
      </c>
      <c r="I671" s="137"/>
      <c r="J671" s="268"/>
    </row>
    <row r="672" spans="1:10" s="52" customFormat="1" x14ac:dyDescent="0.2">
      <c r="A672" s="179" t="s">
        <v>112</v>
      </c>
      <c r="B672" s="107">
        <v>701</v>
      </c>
      <c r="C672" s="48" t="s">
        <v>17</v>
      </c>
      <c r="D672" s="48" t="s">
        <v>36</v>
      </c>
      <c r="E672" s="218" t="s">
        <v>307</v>
      </c>
      <c r="F672" s="216" t="s">
        <v>103</v>
      </c>
      <c r="G672" s="48" t="s">
        <v>113</v>
      </c>
      <c r="H672" s="328">
        <v>531.70000000000005</v>
      </c>
      <c r="I672" s="135"/>
      <c r="J672" s="273"/>
    </row>
    <row r="673" spans="1:10" s="52" customFormat="1" ht="27" x14ac:dyDescent="0.2">
      <c r="A673" s="186" t="s">
        <v>504</v>
      </c>
      <c r="B673" s="106">
        <v>701</v>
      </c>
      <c r="C673" s="47" t="s">
        <v>17</v>
      </c>
      <c r="D673" s="47" t="s">
        <v>36</v>
      </c>
      <c r="E673" s="210" t="s">
        <v>307</v>
      </c>
      <c r="F673" s="211" t="s">
        <v>72</v>
      </c>
      <c r="G673" s="47"/>
      <c r="H673" s="323">
        <v>53</v>
      </c>
      <c r="I673" s="109"/>
      <c r="J673" s="273"/>
    </row>
    <row r="674" spans="1:10" s="52" customFormat="1" ht="27" x14ac:dyDescent="0.2">
      <c r="A674" s="186" t="s">
        <v>611</v>
      </c>
      <c r="B674" s="106">
        <v>701</v>
      </c>
      <c r="C674" s="47" t="s">
        <v>17</v>
      </c>
      <c r="D674" s="47" t="s">
        <v>36</v>
      </c>
      <c r="E674" s="210" t="s">
        <v>307</v>
      </c>
      <c r="F674" s="211" t="s">
        <v>108</v>
      </c>
      <c r="G674" s="47"/>
      <c r="H674" s="323">
        <v>53</v>
      </c>
      <c r="I674" s="109"/>
      <c r="J674" s="273"/>
    </row>
    <row r="675" spans="1:10" s="52" customFormat="1" ht="38.25" x14ac:dyDescent="0.2">
      <c r="A675" s="411" t="s">
        <v>240</v>
      </c>
      <c r="B675" s="107">
        <v>701</v>
      </c>
      <c r="C675" s="48" t="s">
        <v>17</v>
      </c>
      <c r="D675" s="48" t="s">
        <v>36</v>
      </c>
      <c r="E675" s="218" t="s">
        <v>307</v>
      </c>
      <c r="F675" s="216" t="s">
        <v>108</v>
      </c>
      <c r="G675" s="48" t="s">
        <v>241</v>
      </c>
      <c r="H675" s="328">
        <v>53</v>
      </c>
      <c r="I675" s="109"/>
      <c r="J675" s="273"/>
    </row>
    <row r="676" spans="1:10" s="52" customFormat="1" x14ac:dyDescent="0.2">
      <c r="A676" s="179" t="s">
        <v>112</v>
      </c>
      <c r="B676" s="107">
        <v>701</v>
      </c>
      <c r="C676" s="48" t="s">
        <v>17</v>
      </c>
      <c r="D676" s="48" t="s">
        <v>36</v>
      </c>
      <c r="E676" s="218" t="s">
        <v>307</v>
      </c>
      <c r="F676" s="216" t="s">
        <v>108</v>
      </c>
      <c r="G676" s="48" t="s">
        <v>113</v>
      </c>
      <c r="H676" s="328">
        <v>53</v>
      </c>
      <c r="I676" s="109"/>
      <c r="J676" s="273"/>
    </row>
    <row r="677" spans="1:10" s="52" customFormat="1" ht="27" x14ac:dyDescent="0.2">
      <c r="A677" s="189" t="s">
        <v>507</v>
      </c>
      <c r="B677" s="106">
        <v>701</v>
      </c>
      <c r="C677" s="47" t="s">
        <v>17</v>
      </c>
      <c r="D677" s="47" t="s">
        <v>36</v>
      </c>
      <c r="E677" s="210" t="s">
        <v>307</v>
      </c>
      <c r="F677" s="214" t="s">
        <v>72</v>
      </c>
      <c r="G677" s="47"/>
      <c r="H677" s="315">
        <v>75.7</v>
      </c>
      <c r="I677" s="109"/>
      <c r="J677" s="273"/>
    </row>
    <row r="678" spans="1:10" s="52" customFormat="1" ht="27" x14ac:dyDescent="0.2">
      <c r="A678" s="189" t="s">
        <v>612</v>
      </c>
      <c r="B678" s="106">
        <v>701</v>
      </c>
      <c r="C678" s="47" t="s">
        <v>17</v>
      </c>
      <c r="D678" s="47" t="s">
        <v>36</v>
      </c>
      <c r="E678" s="210" t="s">
        <v>307</v>
      </c>
      <c r="F678" s="214" t="s">
        <v>105</v>
      </c>
      <c r="G678" s="47"/>
      <c r="H678" s="315">
        <v>75.7</v>
      </c>
      <c r="I678" s="109"/>
      <c r="J678" s="273"/>
    </row>
    <row r="679" spans="1:10" s="52" customFormat="1" ht="38.25" x14ac:dyDescent="0.2">
      <c r="A679" s="411" t="s">
        <v>240</v>
      </c>
      <c r="B679" s="107">
        <v>701</v>
      </c>
      <c r="C679" s="48" t="s">
        <v>17</v>
      </c>
      <c r="D679" s="48" t="s">
        <v>36</v>
      </c>
      <c r="E679" s="218" t="s">
        <v>307</v>
      </c>
      <c r="F679" s="216" t="s">
        <v>105</v>
      </c>
      <c r="G679" s="48" t="s">
        <v>241</v>
      </c>
      <c r="H679" s="317">
        <v>75.7</v>
      </c>
      <c r="I679" s="109"/>
      <c r="J679" s="273"/>
    </row>
    <row r="680" spans="1:10" s="45" customFormat="1" x14ac:dyDescent="0.2">
      <c r="A680" s="179" t="s">
        <v>112</v>
      </c>
      <c r="B680" s="107">
        <v>701</v>
      </c>
      <c r="C680" s="48" t="s">
        <v>17</v>
      </c>
      <c r="D680" s="48" t="s">
        <v>36</v>
      </c>
      <c r="E680" s="218" t="s">
        <v>307</v>
      </c>
      <c r="F680" s="216" t="s">
        <v>105</v>
      </c>
      <c r="G680" s="48" t="s">
        <v>113</v>
      </c>
      <c r="H680" s="317">
        <v>75.7</v>
      </c>
      <c r="I680" s="109"/>
      <c r="J680" s="264"/>
    </row>
    <row r="681" spans="1:10" s="45" customFormat="1" x14ac:dyDescent="0.2">
      <c r="A681" s="299" t="s">
        <v>109</v>
      </c>
      <c r="B681" s="153">
        <v>701</v>
      </c>
      <c r="C681" s="105" t="s">
        <v>17</v>
      </c>
      <c r="D681" s="105" t="s">
        <v>36</v>
      </c>
      <c r="E681" s="208" t="s">
        <v>308</v>
      </c>
      <c r="F681" s="209" t="s">
        <v>72</v>
      </c>
      <c r="G681" s="48"/>
      <c r="H681" s="316">
        <v>61184.8033</v>
      </c>
      <c r="I681" s="132"/>
      <c r="J681" s="264"/>
    </row>
    <row r="682" spans="1:10" s="45" customFormat="1" ht="13.5" x14ac:dyDescent="0.2">
      <c r="A682" s="169" t="s">
        <v>224</v>
      </c>
      <c r="B682" s="106">
        <v>701</v>
      </c>
      <c r="C682" s="47" t="s">
        <v>17</v>
      </c>
      <c r="D682" s="47" t="s">
        <v>36</v>
      </c>
      <c r="E682" s="210" t="s">
        <v>308</v>
      </c>
      <c r="F682" s="209" t="s">
        <v>172</v>
      </c>
      <c r="G682" s="48"/>
      <c r="H682" s="316">
        <v>4244.7932999999994</v>
      </c>
      <c r="I682" s="132"/>
      <c r="J682" s="264"/>
    </row>
    <row r="683" spans="1:10" s="45" customFormat="1" ht="13.5" x14ac:dyDescent="0.2">
      <c r="A683" s="186" t="s">
        <v>368</v>
      </c>
      <c r="B683" s="106">
        <v>701</v>
      </c>
      <c r="C683" s="47" t="s">
        <v>17</v>
      </c>
      <c r="D683" s="47" t="s">
        <v>36</v>
      </c>
      <c r="E683" s="210" t="s">
        <v>308</v>
      </c>
      <c r="F683" s="211" t="s">
        <v>256</v>
      </c>
      <c r="G683" s="47"/>
      <c r="H683" s="315">
        <v>4244.7932999999994</v>
      </c>
      <c r="I683" s="132"/>
      <c r="J683" s="264"/>
    </row>
    <row r="684" spans="1:10" s="45" customFormat="1" ht="25.5" x14ac:dyDescent="0.2">
      <c r="A684" s="357" t="s">
        <v>246</v>
      </c>
      <c r="B684" s="107">
        <v>701</v>
      </c>
      <c r="C684" s="48" t="s">
        <v>17</v>
      </c>
      <c r="D684" s="48" t="s">
        <v>36</v>
      </c>
      <c r="E684" s="218" t="s">
        <v>308</v>
      </c>
      <c r="F684" s="216" t="s">
        <v>256</v>
      </c>
      <c r="G684" s="48" t="s">
        <v>247</v>
      </c>
      <c r="H684" s="317">
        <v>4244.7932999999994</v>
      </c>
      <c r="I684" s="132"/>
      <c r="J684" s="264"/>
    </row>
    <row r="685" spans="1:10" s="45" customFormat="1" x14ac:dyDescent="0.2">
      <c r="A685" s="191" t="s">
        <v>99</v>
      </c>
      <c r="B685" s="107">
        <v>701</v>
      </c>
      <c r="C685" s="48" t="s">
        <v>17</v>
      </c>
      <c r="D685" s="48" t="s">
        <v>36</v>
      </c>
      <c r="E685" s="218" t="s">
        <v>308</v>
      </c>
      <c r="F685" s="459" t="s">
        <v>256</v>
      </c>
      <c r="G685" s="48" t="s">
        <v>100</v>
      </c>
      <c r="H685" s="317">
        <v>4244.7932999999994</v>
      </c>
      <c r="I685" s="132"/>
      <c r="J685" s="264"/>
    </row>
    <row r="686" spans="1:10" s="45" customFormat="1" ht="13.5" x14ac:dyDescent="0.2">
      <c r="A686" s="169" t="s">
        <v>405</v>
      </c>
      <c r="B686" s="106">
        <v>701</v>
      </c>
      <c r="C686" s="47" t="s">
        <v>17</v>
      </c>
      <c r="D686" s="47" t="s">
        <v>36</v>
      </c>
      <c r="E686" s="210" t="s">
        <v>308</v>
      </c>
      <c r="F686" s="460" t="s">
        <v>404</v>
      </c>
      <c r="G686" s="47"/>
      <c r="H686" s="315">
        <v>690.16</v>
      </c>
      <c r="I686" s="132"/>
      <c r="J686" s="264"/>
    </row>
    <row r="687" spans="1:10" s="45" customFormat="1" ht="25.5" x14ac:dyDescent="0.2">
      <c r="A687" s="170" t="s">
        <v>246</v>
      </c>
      <c r="B687" s="107">
        <v>701</v>
      </c>
      <c r="C687" s="48" t="s">
        <v>17</v>
      </c>
      <c r="D687" s="48" t="s">
        <v>36</v>
      </c>
      <c r="E687" s="218" t="s">
        <v>308</v>
      </c>
      <c r="F687" s="216" t="s">
        <v>404</v>
      </c>
      <c r="G687" s="48" t="s">
        <v>247</v>
      </c>
      <c r="H687" s="317">
        <v>690.16</v>
      </c>
      <c r="I687" s="132"/>
      <c r="J687" s="264"/>
    </row>
    <row r="688" spans="1:10" s="45" customFormat="1" x14ac:dyDescent="0.2">
      <c r="A688" s="170" t="s">
        <v>99</v>
      </c>
      <c r="B688" s="107">
        <v>701</v>
      </c>
      <c r="C688" s="48" t="s">
        <v>17</v>
      </c>
      <c r="D688" s="48" t="s">
        <v>36</v>
      </c>
      <c r="E688" s="218" t="s">
        <v>308</v>
      </c>
      <c r="F688" s="459" t="s">
        <v>404</v>
      </c>
      <c r="G688" s="48" t="s">
        <v>100</v>
      </c>
      <c r="H688" s="317">
        <v>690.16</v>
      </c>
      <c r="I688" s="132"/>
      <c r="J688" s="264"/>
    </row>
    <row r="689" spans="1:10" s="45" customFormat="1" ht="13.5" x14ac:dyDescent="0.2">
      <c r="A689" s="169" t="s">
        <v>257</v>
      </c>
      <c r="B689" s="106">
        <v>701</v>
      </c>
      <c r="C689" s="34" t="s">
        <v>17</v>
      </c>
      <c r="D689" s="34" t="s">
        <v>36</v>
      </c>
      <c r="E689" s="210" t="s">
        <v>308</v>
      </c>
      <c r="F689" s="214" t="s">
        <v>168</v>
      </c>
      <c r="G689" s="28"/>
      <c r="H689" s="312">
        <v>6257.52</v>
      </c>
      <c r="I689" s="132"/>
      <c r="J689" s="264"/>
    </row>
    <row r="690" spans="1:10" s="45" customFormat="1" ht="25.5" x14ac:dyDescent="0.2">
      <c r="A690" s="357" t="s">
        <v>246</v>
      </c>
      <c r="B690" s="107">
        <v>701</v>
      </c>
      <c r="C690" s="36" t="s">
        <v>17</v>
      </c>
      <c r="D690" s="36" t="s">
        <v>36</v>
      </c>
      <c r="E690" s="218" t="s">
        <v>308</v>
      </c>
      <c r="F690" s="216" t="s">
        <v>168</v>
      </c>
      <c r="G690" s="28" t="s">
        <v>247</v>
      </c>
      <c r="H690" s="314">
        <v>6257.52</v>
      </c>
      <c r="I690" s="132"/>
      <c r="J690" s="264"/>
    </row>
    <row r="691" spans="1:10" s="46" customFormat="1" x14ac:dyDescent="0.2">
      <c r="A691" s="187" t="s">
        <v>99</v>
      </c>
      <c r="B691" s="107">
        <v>701</v>
      </c>
      <c r="C691" s="36" t="s">
        <v>17</v>
      </c>
      <c r="D691" s="36" t="s">
        <v>36</v>
      </c>
      <c r="E691" s="218" t="s">
        <v>308</v>
      </c>
      <c r="F691" s="216" t="s">
        <v>168</v>
      </c>
      <c r="G691" s="28" t="s">
        <v>100</v>
      </c>
      <c r="H691" s="314">
        <v>6257.52</v>
      </c>
      <c r="I691" s="132"/>
      <c r="J691" s="270"/>
    </row>
    <row r="692" spans="1:10" s="46" customFormat="1" ht="27" x14ac:dyDescent="0.2">
      <c r="A692" s="500" t="s">
        <v>630</v>
      </c>
      <c r="B692" s="106">
        <v>701</v>
      </c>
      <c r="C692" s="34" t="s">
        <v>17</v>
      </c>
      <c r="D692" s="34" t="s">
        <v>36</v>
      </c>
      <c r="E692" s="210" t="s">
        <v>308</v>
      </c>
      <c r="F692" s="214" t="s">
        <v>661</v>
      </c>
      <c r="G692" s="27"/>
      <c r="H692" s="312">
        <v>2156.1999999999998</v>
      </c>
      <c r="I692" s="132"/>
      <c r="J692" s="270"/>
    </row>
    <row r="693" spans="1:10" s="46" customFormat="1" ht="25.5" x14ac:dyDescent="0.2">
      <c r="A693" s="357" t="s">
        <v>246</v>
      </c>
      <c r="B693" s="107">
        <v>701</v>
      </c>
      <c r="C693" s="36" t="s">
        <v>17</v>
      </c>
      <c r="D693" s="36" t="s">
        <v>36</v>
      </c>
      <c r="E693" s="218" t="s">
        <v>308</v>
      </c>
      <c r="F693" s="216" t="s">
        <v>661</v>
      </c>
      <c r="G693" s="28" t="s">
        <v>247</v>
      </c>
      <c r="H693" s="314">
        <v>2156.1999999999998</v>
      </c>
      <c r="I693" s="132"/>
      <c r="J693" s="270"/>
    </row>
    <row r="694" spans="1:10" s="46" customFormat="1" x14ac:dyDescent="0.2">
      <c r="A694" s="187" t="s">
        <v>99</v>
      </c>
      <c r="B694" s="107">
        <v>701</v>
      </c>
      <c r="C694" s="36" t="s">
        <v>17</v>
      </c>
      <c r="D694" s="36" t="s">
        <v>36</v>
      </c>
      <c r="E694" s="218" t="s">
        <v>308</v>
      </c>
      <c r="F694" s="216" t="s">
        <v>661</v>
      </c>
      <c r="G694" s="28" t="s">
        <v>100</v>
      </c>
      <c r="H694" s="314">
        <v>2156.1999999999998</v>
      </c>
      <c r="I694" s="132"/>
      <c r="J694" s="270"/>
    </row>
    <row r="695" spans="1:10" s="46" customFormat="1" ht="27" x14ac:dyDescent="0.2">
      <c r="A695" s="189" t="s">
        <v>509</v>
      </c>
      <c r="B695" s="106">
        <v>701</v>
      </c>
      <c r="C695" s="47" t="s">
        <v>17</v>
      </c>
      <c r="D695" s="47" t="s">
        <v>36</v>
      </c>
      <c r="E695" s="210" t="s">
        <v>308</v>
      </c>
      <c r="F695" s="211" t="s">
        <v>72</v>
      </c>
      <c r="G695" s="47"/>
      <c r="H695" s="312">
        <v>45796.23</v>
      </c>
      <c r="I695" s="132"/>
      <c r="J695" s="270"/>
    </row>
    <row r="696" spans="1:10" s="44" customFormat="1" ht="13.5" x14ac:dyDescent="0.2">
      <c r="A696" s="189" t="s">
        <v>604</v>
      </c>
      <c r="B696" s="106">
        <v>701</v>
      </c>
      <c r="C696" s="47" t="s">
        <v>17</v>
      </c>
      <c r="D696" s="47" t="s">
        <v>36</v>
      </c>
      <c r="E696" s="210" t="s">
        <v>308</v>
      </c>
      <c r="F696" s="211" t="s">
        <v>107</v>
      </c>
      <c r="G696" s="47"/>
      <c r="H696" s="323">
        <v>45796.23</v>
      </c>
      <c r="I696" s="138"/>
      <c r="J696" s="265"/>
    </row>
    <row r="697" spans="1:10" s="44" customFormat="1" ht="25.5" x14ac:dyDescent="0.2">
      <c r="A697" s="357" t="s">
        <v>246</v>
      </c>
      <c r="B697" s="107">
        <v>701</v>
      </c>
      <c r="C697" s="36" t="s">
        <v>17</v>
      </c>
      <c r="D697" s="36" t="s">
        <v>36</v>
      </c>
      <c r="E697" s="218" t="s">
        <v>308</v>
      </c>
      <c r="F697" s="216" t="s">
        <v>107</v>
      </c>
      <c r="G697" s="48" t="s">
        <v>247</v>
      </c>
      <c r="H697" s="317">
        <v>45796.23</v>
      </c>
      <c r="I697" s="137"/>
      <c r="J697" s="265"/>
    </row>
    <row r="698" spans="1:10" s="46" customFormat="1" ht="13.5" x14ac:dyDescent="0.2">
      <c r="A698" s="187" t="s">
        <v>99</v>
      </c>
      <c r="B698" s="107">
        <v>701</v>
      </c>
      <c r="C698" s="48" t="s">
        <v>17</v>
      </c>
      <c r="D698" s="48" t="s">
        <v>36</v>
      </c>
      <c r="E698" s="218" t="s">
        <v>308</v>
      </c>
      <c r="F698" s="216" t="s">
        <v>107</v>
      </c>
      <c r="G698" s="48" t="s">
        <v>100</v>
      </c>
      <c r="H698" s="328">
        <v>45796.23</v>
      </c>
      <c r="I698" s="137"/>
      <c r="J698" s="270"/>
    </row>
    <row r="699" spans="1:10" s="44" customFormat="1" ht="40.5" x14ac:dyDescent="0.2">
      <c r="A699" s="186" t="s">
        <v>515</v>
      </c>
      <c r="B699" s="106">
        <v>701</v>
      </c>
      <c r="C699" s="47" t="s">
        <v>17</v>
      </c>
      <c r="D699" s="47" t="s">
        <v>36</v>
      </c>
      <c r="E699" s="210" t="s">
        <v>308</v>
      </c>
      <c r="F699" s="211" t="s">
        <v>72</v>
      </c>
      <c r="G699" s="47"/>
      <c r="H699" s="315">
        <v>414.2</v>
      </c>
      <c r="I699" s="138"/>
      <c r="J699" s="265"/>
    </row>
    <row r="700" spans="1:10" s="44" customFormat="1" ht="27" x14ac:dyDescent="0.2">
      <c r="A700" s="186" t="s">
        <v>516</v>
      </c>
      <c r="B700" s="106">
        <v>701</v>
      </c>
      <c r="C700" s="47" t="s">
        <v>17</v>
      </c>
      <c r="D700" s="47" t="s">
        <v>36</v>
      </c>
      <c r="E700" s="210" t="s">
        <v>308</v>
      </c>
      <c r="F700" s="211" t="s">
        <v>102</v>
      </c>
      <c r="G700" s="47"/>
      <c r="H700" s="315">
        <v>414.2</v>
      </c>
      <c r="I700" s="138"/>
      <c r="J700" s="265"/>
    </row>
    <row r="701" spans="1:10" s="44" customFormat="1" ht="25.5" x14ac:dyDescent="0.2">
      <c r="A701" s="357" t="s">
        <v>246</v>
      </c>
      <c r="B701" s="107">
        <v>701</v>
      </c>
      <c r="C701" s="36" t="s">
        <v>17</v>
      </c>
      <c r="D701" s="36" t="s">
        <v>36</v>
      </c>
      <c r="E701" s="218" t="s">
        <v>308</v>
      </c>
      <c r="F701" s="216" t="s">
        <v>102</v>
      </c>
      <c r="G701" s="48" t="s">
        <v>247</v>
      </c>
      <c r="H701" s="317">
        <v>414.2</v>
      </c>
      <c r="I701" s="137"/>
      <c r="J701" s="265"/>
    </row>
    <row r="702" spans="1:10" s="55" customFormat="1" ht="13.5" x14ac:dyDescent="0.2">
      <c r="A702" s="187" t="s">
        <v>99</v>
      </c>
      <c r="B702" s="107">
        <v>701</v>
      </c>
      <c r="C702" s="48" t="s">
        <v>17</v>
      </c>
      <c r="D702" s="48" t="s">
        <v>36</v>
      </c>
      <c r="E702" s="218" t="s">
        <v>308</v>
      </c>
      <c r="F702" s="216" t="s">
        <v>102</v>
      </c>
      <c r="G702" s="48" t="s">
        <v>100</v>
      </c>
      <c r="H702" s="317">
        <v>414.2</v>
      </c>
      <c r="I702" s="137"/>
      <c r="J702" s="268"/>
    </row>
    <row r="703" spans="1:10" s="44" customFormat="1" ht="40.5" x14ac:dyDescent="0.2">
      <c r="A703" s="186" t="s">
        <v>608</v>
      </c>
      <c r="B703" s="106">
        <v>701</v>
      </c>
      <c r="C703" s="47" t="s">
        <v>17</v>
      </c>
      <c r="D703" s="47" t="s">
        <v>36</v>
      </c>
      <c r="E703" s="210" t="s">
        <v>308</v>
      </c>
      <c r="F703" s="211" t="s">
        <v>72</v>
      </c>
      <c r="G703" s="47"/>
      <c r="H703" s="315">
        <v>1104</v>
      </c>
      <c r="I703" s="135"/>
      <c r="J703" s="265"/>
    </row>
    <row r="704" spans="1:10" s="44" customFormat="1" ht="27" x14ac:dyDescent="0.2">
      <c r="A704" s="186" t="s">
        <v>605</v>
      </c>
      <c r="B704" s="106">
        <v>701</v>
      </c>
      <c r="C704" s="47" t="s">
        <v>17</v>
      </c>
      <c r="D704" s="47" t="s">
        <v>36</v>
      </c>
      <c r="E704" s="210" t="s">
        <v>308</v>
      </c>
      <c r="F704" s="211" t="s">
        <v>103</v>
      </c>
      <c r="G704" s="47"/>
      <c r="H704" s="315">
        <v>1104</v>
      </c>
      <c r="I704" s="135"/>
      <c r="J704" s="265"/>
    </row>
    <row r="705" spans="1:10" s="55" customFormat="1" ht="25.5" x14ac:dyDescent="0.2">
      <c r="A705" s="357" t="s">
        <v>246</v>
      </c>
      <c r="B705" s="107">
        <v>701</v>
      </c>
      <c r="C705" s="36" t="s">
        <v>17</v>
      </c>
      <c r="D705" s="36" t="s">
        <v>36</v>
      </c>
      <c r="E705" s="218" t="s">
        <v>308</v>
      </c>
      <c r="F705" s="216" t="s">
        <v>103</v>
      </c>
      <c r="G705" s="48" t="s">
        <v>247</v>
      </c>
      <c r="H705" s="317">
        <v>1104</v>
      </c>
      <c r="I705" s="137"/>
      <c r="J705" s="268"/>
    </row>
    <row r="706" spans="1:10" s="46" customFormat="1" x14ac:dyDescent="0.2">
      <c r="A706" s="191" t="s">
        <v>99</v>
      </c>
      <c r="B706" s="107">
        <v>701</v>
      </c>
      <c r="C706" s="48" t="s">
        <v>17</v>
      </c>
      <c r="D706" s="48" t="s">
        <v>36</v>
      </c>
      <c r="E706" s="218" t="s">
        <v>308</v>
      </c>
      <c r="F706" s="216" t="s">
        <v>103</v>
      </c>
      <c r="G706" s="48" t="s">
        <v>100</v>
      </c>
      <c r="H706" s="317">
        <v>1104</v>
      </c>
      <c r="I706" s="135"/>
      <c r="J706" s="270" t="e">
        <v>#REF!</v>
      </c>
    </row>
    <row r="707" spans="1:10" s="44" customFormat="1" ht="27" x14ac:dyDescent="0.2">
      <c r="A707" s="186" t="s">
        <v>379</v>
      </c>
      <c r="B707" s="106">
        <v>701</v>
      </c>
      <c r="C707" s="47" t="s">
        <v>17</v>
      </c>
      <c r="D707" s="47" t="s">
        <v>36</v>
      </c>
      <c r="E707" s="210" t="s">
        <v>308</v>
      </c>
      <c r="F707" s="211" t="s">
        <v>72</v>
      </c>
      <c r="G707" s="47"/>
      <c r="H707" s="323">
        <v>325</v>
      </c>
      <c r="I707" s="138">
        <v>38.842690000000005</v>
      </c>
      <c r="J707" s="265"/>
    </row>
    <row r="708" spans="1:10" s="44" customFormat="1" ht="27" x14ac:dyDescent="0.2">
      <c r="A708" s="186" t="s">
        <v>611</v>
      </c>
      <c r="B708" s="106">
        <v>701</v>
      </c>
      <c r="C708" s="47" t="s">
        <v>17</v>
      </c>
      <c r="D708" s="47" t="s">
        <v>36</v>
      </c>
      <c r="E708" s="210" t="s">
        <v>308</v>
      </c>
      <c r="F708" s="211" t="s">
        <v>108</v>
      </c>
      <c r="G708" s="47"/>
      <c r="H708" s="323">
        <v>325</v>
      </c>
      <c r="I708" s="138"/>
      <c r="J708" s="513"/>
    </row>
    <row r="709" spans="1:10" s="52" customFormat="1" ht="25.5" x14ac:dyDescent="0.2">
      <c r="A709" s="357" t="s">
        <v>246</v>
      </c>
      <c r="B709" s="107">
        <v>701</v>
      </c>
      <c r="C709" s="36" t="s">
        <v>17</v>
      </c>
      <c r="D709" s="36" t="s">
        <v>36</v>
      </c>
      <c r="E709" s="218" t="s">
        <v>308</v>
      </c>
      <c r="F709" s="216" t="s">
        <v>108</v>
      </c>
      <c r="G709" s="48" t="s">
        <v>247</v>
      </c>
      <c r="H709" s="317">
        <v>325</v>
      </c>
      <c r="I709" s="137"/>
      <c r="J709" s="271" t="e">
        <v>#REF!</v>
      </c>
    </row>
    <row r="710" spans="1:10" s="52" customFormat="1" x14ac:dyDescent="0.2">
      <c r="A710" s="187" t="s">
        <v>99</v>
      </c>
      <c r="B710" s="107">
        <v>701</v>
      </c>
      <c r="C710" s="48" t="s">
        <v>17</v>
      </c>
      <c r="D710" s="48" t="s">
        <v>36</v>
      </c>
      <c r="E710" s="218" t="s">
        <v>308</v>
      </c>
      <c r="F710" s="216" t="s">
        <v>108</v>
      </c>
      <c r="G710" s="48" t="s">
        <v>100</v>
      </c>
      <c r="H710" s="328">
        <v>325</v>
      </c>
      <c r="I710" s="139" t="e">
        <v>#REF!</v>
      </c>
      <c r="J710" s="273"/>
    </row>
    <row r="711" spans="1:10" s="44" customFormat="1" ht="27" x14ac:dyDescent="0.2">
      <c r="A711" s="189" t="s">
        <v>506</v>
      </c>
      <c r="B711" s="106">
        <v>701</v>
      </c>
      <c r="C711" s="47" t="s">
        <v>17</v>
      </c>
      <c r="D711" s="47" t="s">
        <v>36</v>
      </c>
      <c r="E711" s="210" t="s">
        <v>308</v>
      </c>
      <c r="F711" s="214" t="s">
        <v>72</v>
      </c>
      <c r="G711" s="47"/>
      <c r="H711" s="315">
        <v>196.7</v>
      </c>
      <c r="I711" s="109"/>
      <c r="J711" s="265"/>
    </row>
    <row r="712" spans="1:10" s="44" customFormat="1" ht="27" x14ac:dyDescent="0.2">
      <c r="A712" s="189" t="s">
        <v>612</v>
      </c>
      <c r="B712" s="106">
        <v>701</v>
      </c>
      <c r="C712" s="47" t="s">
        <v>17</v>
      </c>
      <c r="D712" s="47" t="s">
        <v>36</v>
      </c>
      <c r="E712" s="210" t="s">
        <v>308</v>
      </c>
      <c r="F712" s="214" t="s">
        <v>105</v>
      </c>
      <c r="G712" s="47"/>
      <c r="H712" s="315">
        <v>196.7</v>
      </c>
      <c r="I712" s="109"/>
      <c r="J712" s="513"/>
    </row>
    <row r="713" spans="1:10" s="52" customFormat="1" ht="25.5" x14ac:dyDescent="0.2">
      <c r="A713" s="357" t="s">
        <v>246</v>
      </c>
      <c r="B713" s="107">
        <v>701</v>
      </c>
      <c r="C713" s="36" t="s">
        <v>17</v>
      </c>
      <c r="D713" s="36" t="s">
        <v>36</v>
      </c>
      <c r="E713" s="218" t="s">
        <v>308</v>
      </c>
      <c r="F713" s="216" t="s">
        <v>105</v>
      </c>
      <c r="G713" s="48" t="s">
        <v>247</v>
      </c>
      <c r="H713" s="317">
        <v>196.7</v>
      </c>
      <c r="I713" s="137"/>
      <c r="J713" s="273"/>
    </row>
    <row r="714" spans="1:10" s="45" customFormat="1" x14ac:dyDescent="0.2">
      <c r="A714" s="191" t="s">
        <v>99</v>
      </c>
      <c r="B714" s="107">
        <v>701</v>
      </c>
      <c r="C714" s="56" t="s">
        <v>17</v>
      </c>
      <c r="D714" s="56" t="s">
        <v>36</v>
      </c>
      <c r="E714" s="218" t="s">
        <v>308</v>
      </c>
      <c r="F714" s="216" t="s">
        <v>105</v>
      </c>
      <c r="G714" s="48" t="s">
        <v>100</v>
      </c>
      <c r="H714" s="317">
        <v>196.7</v>
      </c>
      <c r="I714" s="109"/>
      <c r="J714" s="264"/>
    </row>
    <row r="715" spans="1:10" s="45" customFormat="1" ht="38.25" x14ac:dyDescent="0.2">
      <c r="A715" s="202" t="s">
        <v>209</v>
      </c>
      <c r="B715" s="153">
        <v>701</v>
      </c>
      <c r="C715" s="105" t="s">
        <v>17</v>
      </c>
      <c r="D715" s="105" t="s">
        <v>36</v>
      </c>
      <c r="E715" s="208" t="s">
        <v>261</v>
      </c>
      <c r="F715" s="209" t="s">
        <v>72</v>
      </c>
      <c r="G715" s="28"/>
      <c r="H715" s="313">
        <v>120</v>
      </c>
      <c r="I715" s="132"/>
      <c r="J715" s="264"/>
    </row>
    <row r="716" spans="1:10" s="45" customFormat="1" ht="25.5" x14ac:dyDescent="0.2">
      <c r="A716" s="202" t="s">
        <v>210</v>
      </c>
      <c r="B716" s="153">
        <v>701</v>
      </c>
      <c r="C716" s="105" t="s">
        <v>17</v>
      </c>
      <c r="D716" s="105" t="s">
        <v>36</v>
      </c>
      <c r="E716" s="208" t="s">
        <v>309</v>
      </c>
      <c r="F716" s="209" t="s">
        <v>72</v>
      </c>
      <c r="G716" s="28"/>
      <c r="H716" s="313">
        <v>120</v>
      </c>
      <c r="I716" s="132"/>
      <c r="J716" s="264"/>
    </row>
    <row r="717" spans="1:10" s="45" customFormat="1" ht="13.5" x14ac:dyDescent="0.2">
      <c r="A717" s="169" t="s">
        <v>224</v>
      </c>
      <c r="B717" s="107">
        <v>701</v>
      </c>
      <c r="C717" s="47" t="s">
        <v>17</v>
      </c>
      <c r="D717" s="47" t="s">
        <v>36</v>
      </c>
      <c r="E717" s="210" t="s">
        <v>309</v>
      </c>
      <c r="F717" s="211" t="s">
        <v>172</v>
      </c>
      <c r="G717" s="28"/>
      <c r="H717" s="312">
        <v>120</v>
      </c>
      <c r="I717" s="132"/>
      <c r="J717" s="264"/>
    </row>
    <row r="718" spans="1:10" s="45" customFormat="1" ht="38.25" x14ac:dyDescent="0.2">
      <c r="A718" s="411" t="s">
        <v>240</v>
      </c>
      <c r="B718" s="107">
        <v>701</v>
      </c>
      <c r="C718" s="48" t="s">
        <v>17</v>
      </c>
      <c r="D718" s="48" t="s">
        <v>36</v>
      </c>
      <c r="E718" s="218" t="s">
        <v>309</v>
      </c>
      <c r="F718" s="216" t="s">
        <v>172</v>
      </c>
      <c r="G718" s="28" t="s">
        <v>241</v>
      </c>
      <c r="H718" s="314">
        <v>120</v>
      </c>
      <c r="I718" s="132"/>
      <c r="J718" s="264"/>
    </row>
    <row r="719" spans="1:10" s="45" customFormat="1" x14ac:dyDescent="0.2">
      <c r="A719" s="179" t="s">
        <v>112</v>
      </c>
      <c r="B719" s="107">
        <v>701</v>
      </c>
      <c r="C719" s="48" t="s">
        <v>17</v>
      </c>
      <c r="D719" s="48" t="s">
        <v>36</v>
      </c>
      <c r="E719" s="218" t="s">
        <v>309</v>
      </c>
      <c r="F719" s="216" t="s">
        <v>172</v>
      </c>
      <c r="G719" s="28" t="s">
        <v>113</v>
      </c>
      <c r="H719" s="314">
        <v>120</v>
      </c>
      <c r="I719" s="132"/>
      <c r="J719" s="264"/>
    </row>
    <row r="720" spans="1:10" s="45" customFormat="1" ht="25.5" x14ac:dyDescent="0.2">
      <c r="A720" s="202" t="s">
        <v>430</v>
      </c>
      <c r="B720" s="153">
        <v>701</v>
      </c>
      <c r="C720" s="105" t="s">
        <v>17</v>
      </c>
      <c r="D720" s="105" t="s">
        <v>36</v>
      </c>
      <c r="E720" s="208" t="s">
        <v>429</v>
      </c>
      <c r="F720" s="209" t="s">
        <v>72</v>
      </c>
      <c r="G720" s="28"/>
      <c r="H720" s="313">
        <v>0</v>
      </c>
      <c r="I720" s="132"/>
      <c r="J720" s="264"/>
    </row>
    <row r="721" spans="1:10" s="45" customFormat="1" ht="13.5" x14ac:dyDescent="0.2">
      <c r="A721" s="169" t="s">
        <v>224</v>
      </c>
      <c r="B721" s="107">
        <v>701</v>
      </c>
      <c r="C721" s="47" t="s">
        <v>17</v>
      </c>
      <c r="D721" s="47" t="s">
        <v>36</v>
      </c>
      <c r="E721" s="210" t="s">
        <v>429</v>
      </c>
      <c r="F721" s="211" t="s">
        <v>172</v>
      </c>
      <c r="G721" s="28"/>
      <c r="H721" s="312">
        <v>0</v>
      </c>
      <c r="I721" s="132"/>
      <c r="J721" s="264"/>
    </row>
    <row r="722" spans="1:10" s="45" customFormat="1" ht="25.5" x14ac:dyDescent="0.2">
      <c r="A722" s="411" t="s">
        <v>246</v>
      </c>
      <c r="B722" s="107">
        <v>701</v>
      </c>
      <c r="C722" s="48" t="s">
        <v>17</v>
      </c>
      <c r="D722" s="48" t="s">
        <v>36</v>
      </c>
      <c r="E722" s="218" t="s">
        <v>429</v>
      </c>
      <c r="F722" s="216" t="s">
        <v>172</v>
      </c>
      <c r="G722" s="28" t="s">
        <v>247</v>
      </c>
      <c r="H722" s="314">
        <v>0</v>
      </c>
      <c r="I722" s="132"/>
      <c r="J722" s="264"/>
    </row>
    <row r="723" spans="1:10" s="45" customFormat="1" x14ac:dyDescent="0.2">
      <c r="A723" s="179" t="s">
        <v>99</v>
      </c>
      <c r="B723" s="107">
        <v>701</v>
      </c>
      <c r="C723" s="48" t="s">
        <v>17</v>
      </c>
      <c r="D723" s="48" t="s">
        <v>36</v>
      </c>
      <c r="E723" s="218" t="s">
        <v>429</v>
      </c>
      <c r="F723" s="216" t="s">
        <v>172</v>
      </c>
      <c r="G723" s="28" t="s">
        <v>100</v>
      </c>
      <c r="H723" s="314">
        <v>0</v>
      </c>
      <c r="I723" s="132"/>
      <c r="J723" s="264"/>
    </row>
    <row r="724" spans="1:10" s="45" customFormat="1" x14ac:dyDescent="0.2">
      <c r="A724" s="194" t="s">
        <v>589</v>
      </c>
      <c r="B724" s="153">
        <v>701</v>
      </c>
      <c r="C724" s="105" t="s">
        <v>17</v>
      </c>
      <c r="D724" s="105" t="s">
        <v>36</v>
      </c>
      <c r="E724" s="208" t="s">
        <v>588</v>
      </c>
      <c r="F724" s="292" t="s">
        <v>72</v>
      </c>
      <c r="G724" s="105"/>
      <c r="H724" s="316">
        <v>0</v>
      </c>
      <c r="I724" s="132"/>
      <c r="J724" s="264"/>
    </row>
    <row r="725" spans="1:10" s="45" customFormat="1" ht="13.5" x14ac:dyDescent="0.2">
      <c r="A725" s="155" t="s">
        <v>224</v>
      </c>
      <c r="B725" s="106">
        <v>701</v>
      </c>
      <c r="C725" s="34" t="s">
        <v>17</v>
      </c>
      <c r="D725" s="34" t="s">
        <v>36</v>
      </c>
      <c r="E725" s="289" t="s">
        <v>588</v>
      </c>
      <c r="F725" s="284" t="s">
        <v>172</v>
      </c>
      <c r="G725" s="34"/>
      <c r="H725" s="315">
        <v>0</v>
      </c>
      <c r="I725" s="132"/>
      <c r="J725" s="264"/>
    </row>
    <row r="726" spans="1:10" s="45" customFormat="1" ht="25.5" x14ac:dyDescent="0.2">
      <c r="A726" s="179" t="s">
        <v>246</v>
      </c>
      <c r="B726" s="107">
        <v>701</v>
      </c>
      <c r="C726" s="36" t="s">
        <v>17</v>
      </c>
      <c r="D726" s="36" t="s">
        <v>36</v>
      </c>
      <c r="E726" s="286" t="s">
        <v>588</v>
      </c>
      <c r="F726" s="287" t="s">
        <v>172</v>
      </c>
      <c r="G726" s="28" t="s">
        <v>247</v>
      </c>
      <c r="H726" s="317">
        <v>0</v>
      </c>
      <c r="I726" s="132"/>
      <c r="J726" s="264"/>
    </row>
    <row r="727" spans="1:10" s="45" customFormat="1" x14ac:dyDescent="0.2">
      <c r="A727" s="179" t="s">
        <v>99</v>
      </c>
      <c r="B727" s="107">
        <v>701</v>
      </c>
      <c r="C727" s="36" t="s">
        <v>17</v>
      </c>
      <c r="D727" s="36" t="s">
        <v>36</v>
      </c>
      <c r="E727" s="286" t="s">
        <v>588</v>
      </c>
      <c r="F727" s="287" t="s">
        <v>172</v>
      </c>
      <c r="G727" s="36" t="s">
        <v>100</v>
      </c>
      <c r="H727" s="317">
        <v>0</v>
      </c>
      <c r="I727" s="132"/>
      <c r="J727" s="264"/>
    </row>
    <row r="728" spans="1:10" s="45" customFormat="1" x14ac:dyDescent="0.2">
      <c r="A728" s="231" t="s">
        <v>420</v>
      </c>
      <c r="B728" s="153">
        <v>701</v>
      </c>
      <c r="C728" s="105" t="s">
        <v>17</v>
      </c>
      <c r="D728" s="105" t="s">
        <v>36</v>
      </c>
      <c r="E728" s="514">
        <v>10160</v>
      </c>
      <c r="F728" s="292" t="s">
        <v>72</v>
      </c>
      <c r="G728" s="105"/>
      <c r="H728" s="316">
        <v>75</v>
      </c>
      <c r="I728" s="132"/>
      <c r="J728" s="264"/>
    </row>
    <row r="729" spans="1:10" s="45" customFormat="1" ht="13.5" x14ac:dyDescent="0.2">
      <c r="A729" s="188" t="s">
        <v>421</v>
      </c>
      <c r="B729" s="106">
        <v>701</v>
      </c>
      <c r="C729" s="34" t="s">
        <v>17</v>
      </c>
      <c r="D729" s="34" t="s">
        <v>36</v>
      </c>
      <c r="E729" s="289" t="s">
        <v>587</v>
      </c>
      <c r="F729" s="284" t="s">
        <v>72</v>
      </c>
      <c r="G729" s="34"/>
      <c r="H729" s="315">
        <v>75</v>
      </c>
      <c r="I729" s="132"/>
      <c r="J729" s="264"/>
    </row>
    <row r="730" spans="1:10" s="45" customFormat="1" ht="13.5" x14ac:dyDescent="0.2">
      <c r="A730" s="169" t="s">
        <v>224</v>
      </c>
      <c r="B730" s="106">
        <v>701</v>
      </c>
      <c r="C730" s="34" t="s">
        <v>17</v>
      </c>
      <c r="D730" s="34" t="s">
        <v>36</v>
      </c>
      <c r="E730" s="289" t="s">
        <v>587</v>
      </c>
      <c r="F730" s="284" t="s">
        <v>172</v>
      </c>
      <c r="G730" s="34"/>
      <c r="H730" s="315">
        <v>75</v>
      </c>
      <c r="I730" s="132"/>
      <c r="J730" s="264"/>
    </row>
    <row r="731" spans="1:10" s="45" customFormat="1" ht="25.5" x14ac:dyDescent="0.2">
      <c r="A731" s="411" t="s">
        <v>246</v>
      </c>
      <c r="B731" s="107">
        <v>701</v>
      </c>
      <c r="C731" s="36" t="s">
        <v>17</v>
      </c>
      <c r="D731" s="36" t="s">
        <v>36</v>
      </c>
      <c r="E731" s="286" t="s">
        <v>587</v>
      </c>
      <c r="F731" s="287" t="s">
        <v>172</v>
      </c>
      <c r="G731" s="28" t="s">
        <v>247</v>
      </c>
      <c r="H731" s="317">
        <v>75</v>
      </c>
      <c r="I731" s="132"/>
      <c r="J731" s="264"/>
    </row>
    <row r="732" spans="1:10" s="45" customFormat="1" x14ac:dyDescent="0.2">
      <c r="A732" s="179" t="s">
        <v>99</v>
      </c>
      <c r="B732" s="107">
        <v>701</v>
      </c>
      <c r="C732" s="36" t="s">
        <v>17</v>
      </c>
      <c r="D732" s="36" t="s">
        <v>36</v>
      </c>
      <c r="E732" s="286" t="s">
        <v>587</v>
      </c>
      <c r="F732" s="287" t="s">
        <v>172</v>
      </c>
      <c r="G732" s="36" t="s">
        <v>100</v>
      </c>
      <c r="H732" s="317">
        <v>75</v>
      </c>
      <c r="I732" s="132"/>
      <c r="J732" s="264"/>
    </row>
    <row r="733" spans="1:10" s="45" customFormat="1" ht="27" x14ac:dyDescent="0.2">
      <c r="A733" s="155" t="s">
        <v>663</v>
      </c>
      <c r="B733" s="106">
        <v>701</v>
      </c>
      <c r="C733" s="34" t="s">
        <v>17</v>
      </c>
      <c r="D733" s="34" t="s">
        <v>36</v>
      </c>
      <c r="E733" s="213">
        <v>10180</v>
      </c>
      <c r="F733" s="214" t="s">
        <v>72</v>
      </c>
      <c r="G733" s="34"/>
      <c r="H733" s="315">
        <v>1025.3</v>
      </c>
      <c r="I733" s="132"/>
      <c r="J733" s="264"/>
    </row>
    <row r="734" spans="1:10" s="46" customFormat="1" ht="25.5" x14ac:dyDescent="0.2">
      <c r="A734" s="194" t="s">
        <v>631</v>
      </c>
      <c r="B734" s="529">
        <v>701</v>
      </c>
      <c r="C734" s="89" t="s">
        <v>17</v>
      </c>
      <c r="D734" s="89" t="s">
        <v>36</v>
      </c>
      <c r="E734" s="212" t="s">
        <v>662</v>
      </c>
      <c r="F734" s="92">
        <v>53030</v>
      </c>
      <c r="G734" s="89"/>
      <c r="H734" s="316">
        <v>250.8</v>
      </c>
      <c r="I734" s="138"/>
      <c r="J734" s="270"/>
    </row>
    <row r="735" spans="1:10" s="45" customFormat="1" ht="38.25" x14ac:dyDescent="0.2">
      <c r="A735" s="411" t="s">
        <v>240</v>
      </c>
      <c r="B735" s="528">
        <v>701</v>
      </c>
      <c r="C735" s="36" t="s">
        <v>17</v>
      </c>
      <c r="D735" s="36" t="s">
        <v>36</v>
      </c>
      <c r="E735" s="215" t="s">
        <v>662</v>
      </c>
      <c r="F735" s="216">
        <v>53030</v>
      </c>
      <c r="G735" s="36" t="s">
        <v>241</v>
      </c>
      <c r="H735" s="317">
        <v>250.8</v>
      </c>
      <c r="I735" s="132"/>
      <c r="J735" s="264"/>
    </row>
    <row r="736" spans="1:10" s="45" customFormat="1" x14ac:dyDescent="0.2">
      <c r="A736" s="179" t="s">
        <v>112</v>
      </c>
      <c r="B736" s="528">
        <v>701</v>
      </c>
      <c r="C736" s="36" t="s">
        <v>17</v>
      </c>
      <c r="D736" s="36" t="s">
        <v>36</v>
      </c>
      <c r="E736" s="215" t="s">
        <v>662</v>
      </c>
      <c r="F736" s="216">
        <v>53030</v>
      </c>
      <c r="G736" s="36" t="s">
        <v>113</v>
      </c>
      <c r="H736" s="317">
        <v>250.8</v>
      </c>
      <c r="I736" s="132"/>
      <c r="J736" s="264"/>
    </row>
    <row r="737" spans="1:10" s="45" customFormat="1" ht="38.25" x14ac:dyDescent="0.2">
      <c r="A737" s="527" t="s">
        <v>632</v>
      </c>
      <c r="B737" s="529" t="s">
        <v>82</v>
      </c>
      <c r="C737" s="89" t="s">
        <v>17</v>
      </c>
      <c r="D737" s="89" t="s">
        <v>36</v>
      </c>
      <c r="E737" s="212" t="s">
        <v>664</v>
      </c>
      <c r="F737" s="92" t="s">
        <v>665</v>
      </c>
      <c r="G737" s="89"/>
      <c r="H737" s="316">
        <v>774.5</v>
      </c>
      <c r="I737" s="132"/>
      <c r="J737" s="264"/>
    </row>
    <row r="738" spans="1:10" s="45" customFormat="1" ht="25.5" x14ac:dyDescent="0.2">
      <c r="A738" s="411" t="s">
        <v>246</v>
      </c>
      <c r="B738" s="528" t="s">
        <v>82</v>
      </c>
      <c r="C738" s="36" t="s">
        <v>17</v>
      </c>
      <c r="D738" s="36" t="s">
        <v>36</v>
      </c>
      <c r="E738" s="215" t="s">
        <v>664</v>
      </c>
      <c r="F738" s="216" t="s">
        <v>665</v>
      </c>
      <c r="G738" s="36" t="s">
        <v>247</v>
      </c>
      <c r="H738" s="317">
        <v>774.5</v>
      </c>
      <c r="I738" s="132"/>
      <c r="J738" s="264"/>
    </row>
    <row r="739" spans="1:10" s="45" customFormat="1" x14ac:dyDescent="0.2">
      <c r="A739" s="179" t="s">
        <v>99</v>
      </c>
      <c r="B739" s="528" t="s">
        <v>82</v>
      </c>
      <c r="C739" s="36" t="s">
        <v>17</v>
      </c>
      <c r="D739" s="36" t="s">
        <v>36</v>
      </c>
      <c r="E739" s="215" t="s">
        <v>664</v>
      </c>
      <c r="F739" s="216" t="s">
        <v>665</v>
      </c>
      <c r="G739" s="36" t="s">
        <v>100</v>
      </c>
      <c r="H739" s="317">
        <v>774.5</v>
      </c>
      <c r="I739" s="132"/>
      <c r="J739" s="264"/>
    </row>
    <row r="740" spans="1:10" s="45" customFormat="1" ht="13.5" x14ac:dyDescent="0.2">
      <c r="A740" s="155" t="s">
        <v>667</v>
      </c>
      <c r="B740" s="106">
        <v>701</v>
      </c>
      <c r="C740" s="34" t="s">
        <v>17</v>
      </c>
      <c r="D740" s="34" t="s">
        <v>36</v>
      </c>
      <c r="E740" s="213" t="s">
        <v>666</v>
      </c>
      <c r="F740" s="214" t="s">
        <v>72</v>
      </c>
      <c r="G740" s="34"/>
      <c r="H740" s="315">
        <v>23</v>
      </c>
      <c r="I740" s="132"/>
      <c r="J740" s="264"/>
    </row>
    <row r="741" spans="1:10" s="45" customFormat="1" x14ac:dyDescent="0.2">
      <c r="A741" s="526" t="s">
        <v>668</v>
      </c>
      <c r="B741" s="528">
        <v>701</v>
      </c>
      <c r="C741" s="36" t="s">
        <v>17</v>
      </c>
      <c r="D741" s="36" t="s">
        <v>36</v>
      </c>
      <c r="E741" s="215" t="s">
        <v>669</v>
      </c>
      <c r="F741" s="216" t="s">
        <v>172</v>
      </c>
      <c r="G741" s="36"/>
      <c r="H741" s="317">
        <v>23</v>
      </c>
      <c r="I741" s="132"/>
      <c r="J741" s="264"/>
    </row>
    <row r="742" spans="1:10" s="45" customFormat="1" ht="25.5" x14ac:dyDescent="0.2">
      <c r="A742" s="411" t="s">
        <v>246</v>
      </c>
      <c r="B742" s="528">
        <v>701</v>
      </c>
      <c r="C742" s="36" t="s">
        <v>17</v>
      </c>
      <c r="D742" s="36" t="s">
        <v>36</v>
      </c>
      <c r="E742" s="215" t="s">
        <v>669</v>
      </c>
      <c r="F742" s="216" t="s">
        <v>172</v>
      </c>
      <c r="G742" s="36" t="s">
        <v>247</v>
      </c>
      <c r="H742" s="317">
        <v>23</v>
      </c>
      <c r="I742" s="132"/>
      <c r="J742" s="264"/>
    </row>
    <row r="743" spans="1:10" s="45" customFormat="1" x14ac:dyDescent="0.2">
      <c r="A743" s="179" t="s">
        <v>99</v>
      </c>
      <c r="B743" s="528">
        <v>701</v>
      </c>
      <c r="C743" s="36" t="s">
        <v>17</v>
      </c>
      <c r="D743" s="36" t="s">
        <v>36</v>
      </c>
      <c r="E743" s="215" t="s">
        <v>669</v>
      </c>
      <c r="F743" s="216" t="s">
        <v>172</v>
      </c>
      <c r="G743" s="36" t="s">
        <v>100</v>
      </c>
      <c r="H743" s="317">
        <v>23</v>
      </c>
      <c r="I743" s="132"/>
      <c r="J743" s="264"/>
    </row>
    <row r="744" spans="1:10" s="55" customFormat="1" ht="38.25" x14ac:dyDescent="0.2">
      <c r="A744" s="447" t="s">
        <v>217</v>
      </c>
      <c r="B744" s="153">
        <v>701</v>
      </c>
      <c r="C744" s="105" t="s">
        <v>17</v>
      </c>
      <c r="D744" s="105" t="s">
        <v>36</v>
      </c>
      <c r="E744" s="291" t="s">
        <v>311</v>
      </c>
      <c r="F744" s="292" t="s">
        <v>72</v>
      </c>
      <c r="G744" s="48"/>
      <c r="H744" s="316">
        <v>36.299999999999997</v>
      </c>
      <c r="I744" s="135"/>
      <c r="J744" s="268"/>
    </row>
    <row r="745" spans="1:10" s="55" customFormat="1" ht="38.25" x14ac:dyDescent="0.2">
      <c r="A745" s="417" t="s">
        <v>312</v>
      </c>
      <c r="B745" s="153">
        <v>701</v>
      </c>
      <c r="C745" s="105" t="s">
        <v>17</v>
      </c>
      <c r="D745" s="105" t="s">
        <v>36</v>
      </c>
      <c r="E745" s="291" t="s">
        <v>310</v>
      </c>
      <c r="F745" s="292" t="s">
        <v>72</v>
      </c>
      <c r="G745" s="48"/>
      <c r="H745" s="316">
        <v>36.299999999999997</v>
      </c>
      <c r="I745" s="135"/>
      <c r="J745" s="268"/>
    </row>
    <row r="746" spans="1:10" s="55" customFormat="1" ht="13.5" x14ac:dyDescent="0.2">
      <c r="A746" s="169" t="s">
        <v>224</v>
      </c>
      <c r="B746" s="106">
        <v>701</v>
      </c>
      <c r="C746" s="47" t="s">
        <v>17</v>
      </c>
      <c r="D746" s="47" t="s">
        <v>36</v>
      </c>
      <c r="E746" s="285" t="s">
        <v>310</v>
      </c>
      <c r="F746" s="284" t="s">
        <v>172</v>
      </c>
      <c r="G746" s="48"/>
      <c r="H746" s="315">
        <v>36.299999999999997</v>
      </c>
      <c r="I746" s="135"/>
      <c r="J746" s="268"/>
    </row>
    <row r="747" spans="1:10" s="55" customFormat="1" ht="38.25" x14ac:dyDescent="0.2">
      <c r="A747" s="411" t="s">
        <v>240</v>
      </c>
      <c r="B747" s="107">
        <v>701</v>
      </c>
      <c r="C747" s="48" t="s">
        <v>17</v>
      </c>
      <c r="D747" s="48" t="s">
        <v>36</v>
      </c>
      <c r="E747" s="288" t="s">
        <v>310</v>
      </c>
      <c r="F747" s="287" t="s">
        <v>172</v>
      </c>
      <c r="G747" s="48" t="s">
        <v>241</v>
      </c>
      <c r="H747" s="317">
        <v>36.299999999999997</v>
      </c>
      <c r="I747" s="135"/>
      <c r="J747" s="268"/>
    </row>
    <row r="748" spans="1:10" s="55" customFormat="1" x14ac:dyDescent="0.2">
      <c r="A748" s="179" t="s">
        <v>112</v>
      </c>
      <c r="B748" s="107">
        <v>701</v>
      </c>
      <c r="C748" s="48" t="s">
        <v>17</v>
      </c>
      <c r="D748" s="48" t="s">
        <v>36</v>
      </c>
      <c r="E748" s="288" t="s">
        <v>310</v>
      </c>
      <c r="F748" s="287" t="s">
        <v>172</v>
      </c>
      <c r="G748" s="48" t="s">
        <v>113</v>
      </c>
      <c r="H748" s="317">
        <v>36.299999999999997</v>
      </c>
      <c r="I748" s="135"/>
      <c r="J748" s="268"/>
    </row>
    <row r="749" spans="1:10" s="55" customFormat="1" ht="13.5" x14ac:dyDescent="0.2">
      <c r="A749" s="155" t="s">
        <v>699</v>
      </c>
      <c r="B749" s="153">
        <v>701</v>
      </c>
      <c r="C749" s="105" t="s">
        <v>17</v>
      </c>
      <c r="D749" s="105" t="s">
        <v>36</v>
      </c>
      <c r="E749" s="208" t="s">
        <v>697</v>
      </c>
      <c r="F749" s="209" t="s">
        <v>72</v>
      </c>
      <c r="G749" s="105"/>
      <c r="H749" s="315">
        <v>685.1</v>
      </c>
      <c r="I749" s="135"/>
      <c r="J749" s="273"/>
    </row>
    <row r="750" spans="1:10" s="55" customFormat="1" ht="13.5" x14ac:dyDescent="0.2">
      <c r="A750" s="155" t="s">
        <v>700</v>
      </c>
      <c r="B750" s="106">
        <v>701</v>
      </c>
      <c r="C750" s="47" t="s">
        <v>17</v>
      </c>
      <c r="D750" s="47" t="s">
        <v>36</v>
      </c>
      <c r="E750" s="285" t="s">
        <v>698</v>
      </c>
      <c r="F750" s="551">
        <v>22110</v>
      </c>
      <c r="G750" s="47"/>
      <c r="H750" s="315">
        <v>657</v>
      </c>
      <c r="I750" s="135"/>
      <c r="J750" s="273"/>
    </row>
    <row r="751" spans="1:10" s="55" customFormat="1" ht="25.5" x14ac:dyDescent="0.2">
      <c r="A751" s="357" t="s">
        <v>246</v>
      </c>
      <c r="B751" s="107">
        <v>701</v>
      </c>
      <c r="C751" s="48" t="s">
        <v>17</v>
      </c>
      <c r="D751" s="48" t="s">
        <v>36</v>
      </c>
      <c r="E751" s="288" t="s">
        <v>698</v>
      </c>
      <c r="F751" s="552">
        <v>22110</v>
      </c>
      <c r="G751" s="48" t="s">
        <v>247</v>
      </c>
      <c r="H751" s="317">
        <v>657</v>
      </c>
      <c r="I751" s="135"/>
      <c r="J751" s="273"/>
    </row>
    <row r="752" spans="1:10" s="55" customFormat="1" x14ac:dyDescent="0.2">
      <c r="A752" s="191" t="s">
        <v>99</v>
      </c>
      <c r="B752" s="107">
        <v>701</v>
      </c>
      <c r="C752" s="48" t="s">
        <v>17</v>
      </c>
      <c r="D752" s="48" t="s">
        <v>36</v>
      </c>
      <c r="E752" s="288" t="s">
        <v>698</v>
      </c>
      <c r="F752" s="552">
        <v>22110</v>
      </c>
      <c r="G752" s="48" t="s">
        <v>100</v>
      </c>
      <c r="H752" s="317">
        <v>657</v>
      </c>
      <c r="I752" s="135"/>
      <c r="J752" s="273"/>
    </row>
    <row r="753" spans="1:10" s="55" customFormat="1" ht="27" x14ac:dyDescent="0.2">
      <c r="A753" s="155" t="s">
        <v>702</v>
      </c>
      <c r="B753" s="106">
        <v>701</v>
      </c>
      <c r="C753" s="47" t="s">
        <v>17</v>
      </c>
      <c r="D753" s="47" t="s">
        <v>36</v>
      </c>
      <c r="E753" s="285" t="s">
        <v>698</v>
      </c>
      <c r="F753" s="551" t="s">
        <v>701</v>
      </c>
      <c r="G753" s="47"/>
      <c r="H753" s="315">
        <v>28.1</v>
      </c>
      <c r="I753" s="135"/>
      <c r="J753" s="273"/>
    </row>
    <row r="754" spans="1:10" s="55" customFormat="1" ht="25.5" x14ac:dyDescent="0.2">
      <c r="A754" s="357" t="s">
        <v>246</v>
      </c>
      <c r="B754" s="107">
        <v>701</v>
      </c>
      <c r="C754" s="48" t="s">
        <v>17</v>
      </c>
      <c r="D754" s="48" t="s">
        <v>36</v>
      </c>
      <c r="E754" s="288" t="s">
        <v>698</v>
      </c>
      <c r="F754" s="552" t="s">
        <v>701</v>
      </c>
      <c r="G754" s="48" t="s">
        <v>247</v>
      </c>
      <c r="H754" s="317">
        <v>28.1</v>
      </c>
      <c r="I754" s="135"/>
      <c r="J754" s="273"/>
    </row>
    <row r="755" spans="1:10" s="55" customFormat="1" x14ac:dyDescent="0.2">
      <c r="A755" s="191" t="s">
        <v>99</v>
      </c>
      <c r="B755" s="107">
        <v>701</v>
      </c>
      <c r="C755" s="48" t="s">
        <v>17</v>
      </c>
      <c r="D755" s="48" t="s">
        <v>36</v>
      </c>
      <c r="E755" s="288" t="s">
        <v>698</v>
      </c>
      <c r="F755" s="552" t="s">
        <v>701</v>
      </c>
      <c r="G755" s="48" t="s">
        <v>100</v>
      </c>
      <c r="H755" s="317">
        <v>28.1</v>
      </c>
      <c r="I755" s="135"/>
      <c r="J755" s="273"/>
    </row>
    <row r="756" spans="1:10" s="55" customFormat="1" x14ac:dyDescent="0.2">
      <c r="A756" s="231" t="s">
        <v>188</v>
      </c>
      <c r="B756" s="153">
        <v>701</v>
      </c>
      <c r="C756" s="105" t="s">
        <v>17</v>
      </c>
      <c r="D756" s="105" t="s">
        <v>36</v>
      </c>
      <c r="E756" s="208">
        <v>10450</v>
      </c>
      <c r="F756" s="292" t="s">
        <v>72</v>
      </c>
      <c r="G756" s="105"/>
      <c r="H756" s="316">
        <v>2392.62</v>
      </c>
      <c r="I756" s="135"/>
      <c r="J756" s="273"/>
    </row>
    <row r="757" spans="1:10" s="45" customFormat="1" ht="13.5" x14ac:dyDescent="0.2">
      <c r="A757" s="232" t="s">
        <v>505</v>
      </c>
      <c r="B757" s="153">
        <v>701</v>
      </c>
      <c r="C757" s="47" t="s">
        <v>17</v>
      </c>
      <c r="D757" s="47" t="s">
        <v>36</v>
      </c>
      <c r="E757" s="285" t="s">
        <v>418</v>
      </c>
      <c r="F757" s="292" t="s">
        <v>72</v>
      </c>
      <c r="G757" s="105"/>
      <c r="H757" s="316">
        <v>729.80000000000007</v>
      </c>
      <c r="I757" s="109"/>
      <c r="J757" s="269"/>
    </row>
    <row r="758" spans="1:10" s="46" customFormat="1" ht="13.5" x14ac:dyDescent="0.2">
      <c r="A758" s="232" t="s">
        <v>599</v>
      </c>
      <c r="B758" s="106">
        <v>701</v>
      </c>
      <c r="C758" s="47" t="s">
        <v>17</v>
      </c>
      <c r="D758" s="47" t="s">
        <v>36</v>
      </c>
      <c r="E758" s="285" t="s">
        <v>418</v>
      </c>
      <c r="F758" s="284" t="s">
        <v>106</v>
      </c>
      <c r="G758" s="47"/>
      <c r="H758" s="315">
        <v>47.6</v>
      </c>
      <c r="I758" s="133"/>
      <c r="J758" s="268"/>
    </row>
    <row r="759" spans="1:10" s="44" customFormat="1" ht="13.5" x14ac:dyDescent="0.2">
      <c r="A759" s="458" t="s">
        <v>238</v>
      </c>
      <c r="B759" s="107">
        <v>701</v>
      </c>
      <c r="C759" s="48" t="s">
        <v>17</v>
      </c>
      <c r="D759" s="48" t="s">
        <v>36</v>
      </c>
      <c r="E759" s="288" t="s">
        <v>418</v>
      </c>
      <c r="F759" s="287" t="s">
        <v>106</v>
      </c>
      <c r="G759" s="48" t="s">
        <v>239</v>
      </c>
      <c r="H759" s="317">
        <v>47.6</v>
      </c>
      <c r="I759" s="135"/>
      <c r="J759" s="266"/>
    </row>
    <row r="760" spans="1:10" s="46" customFormat="1" ht="25.5" x14ac:dyDescent="0.2">
      <c r="A760" s="170" t="s">
        <v>90</v>
      </c>
      <c r="B760" s="107">
        <v>701</v>
      </c>
      <c r="C760" s="48" t="s">
        <v>17</v>
      </c>
      <c r="D760" s="48" t="s">
        <v>36</v>
      </c>
      <c r="E760" s="288" t="s">
        <v>418</v>
      </c>
      <c r="F760" s="287" t="s">
        <v>106</v>
      </c>
      <c r="G760" s="48" t="s">
        <v>91</v>
      </c>
      <c r="H760" s="317">
        <v>47.6</v>
      </c>
      <c r="I760" s="134"/>
      <c r="J760" s="268"/>
    </row>
    <row r="761" spans="1:10" s="44" customFormat="1" ht="14.25" x14ac:dyDescent="0.2">
      <c r="A761" s="192" t="s">
        <v>600</v>
      </c>
      <c r="B761" s="153">
        <v>701</v>
      </c>
      <c r="C761" s="47" t="s">
        <v>17</v>
      </c>
      <c r="D761" s="47" t="s">
        <v>36</v>
      </c>
      <c r="E761" s="285" t="s">
        <v>418</v>
      </c>
      <c r="F761" s="284" t="s">
        <v>138</v>
      </c>
      <c r="G761" s="47"/>
      <c r="H761" s="315">
        <v>682.2</v>
      </c>
      <c r="I761" s="143"/>
      <c r="J761" s="274"/>
    </row>
    <row r="762" spans="1:10" s="44" customFormat="1" ht="14.25" x14ac:dyDescent="0.2">
      <c r="A762" s="448" t="s">
        <v>238</v>
      </c>
      <c r="B762" s="107">
        <v>701</v>
      </c>
      <c r="C762" s="48" t="s">
        <v>17</v>
      </c>
      <c r="D762" s="48" t="s">
        <v>36</v>
      </c>
      <c r="E762" s="215" t="s">
        <v>418</v>
      </c>
      <c r="F762" s="216" t="s">
        <v>138</v>
      </c>
      <c r="G762" s="48" t="s">
        <v>239</v>
      </c>
      <c r="H762" s="317">
        <v>682.2</v>
      </c>
      <c r="I762" s="143"/>
      <c r="J762" s="274"/>
    </row>
    <row r="763" spans="1:10" s="51" customFormat="1" ht="25.5" x14ac:dyDescent="0.2">
      <c r="A763" s="170" t="s">
        <v>90</v>
      </c>
      <c r="B763" s="107">
        <v>701</v>
      </c>
      <c r="C763" s="48" t="s">
        <v>17</v>
      </c>
      <c r="D763" s="48" t="s">
        <v>36</v>
      </c>
      <c r="E763" s="215" t="s">
        <v>418</v>
      </c>
      <c r="F763" s="216" t="s">
        <v>138</v>
      </c>
      <c r="G763" s="48" t="s">
        <v>91</v>
      </c>
      <c r="H763" s="317">
        <v>682.2</v>
      </c>
      <c r="I763" s="143"/>
      <c r="J763" s="266"/>
    </row>
    <row r="764" spans="1:10" s="44" customFormat="1" ht="27" x14ac:dyDescent="0.2">
      <c r="A764" s="501" t="s">
        <v>382</v>
      </c>
      <c r="B764" s="153">
        <v>701</v>
      </c>
      <c r="C764" s="47" t="s">
        <v>17</v>
      </c>
      <c r="D764" s="47" t="s">
        <v>36</v>
      </c>
      <c r="E764" s="210" t="s">
        <v>419</v>
      </c>
      <c r="F764" s="214" t="s">
        <v>72</v>
      </c>
      <c r="G764" s="48"/>
      <c r="H764" s="316">
        <v>1662.82</v>
      </c>
      <c r="I764" s="108"/>
      <c r="J764" s="265"/>
    </row>
    <row r="765" spans="1:10" s="44" customFormat="1" ht="13.5" x14ac:dyDescent="0.2">
      <c r="A765" s="232" t="s">
        <v>599</v>
      </c>
      <c r="B765" s="106">
        <v>701</v>
      </c>
      <c r="C765" s="47" t="s">
        <v>17</v>
      </c>
      <c r="D765" s="47" t="s">
        <v>36</v>
      </c>
      <c r="E765" s="210" t="s">
        <v>419</v>
      </c>
      <c r="F765" s="211" t="s">
        <v>106</v>
      </c>
      <c r="G765" s="47"/>
      <c r="H765" s="315">
        <v>582.29999999999995</v>
      </c>
      <c r="I765" s="137"/>
      <c r="J765" s="265"/>
    </row>
    <row r="766" spans="1:10" s="46" customFormat="1" ht="25.5" x14ac:dyDescent="0.2">
      <c r="A766" s="357" t="s">
        <v>246</v>
      </c>
      <c r="B766" s="107">
        <v>701</v>
      </c>
      <c r="C766" s="36" t="s">
        <v>17</v>
      </c>
      <c r="D766" s="36" t="s">
        <v>36</v>
      </c>
      <c r="E766" s="218" t="s">
        <v>419</v>
      </c>
      <c r="F766" s="216" t="s">
        <v>106</v>
      </c>
      <c r="G766" s="48" t="s">
        <v>247</v>
      </c>
      <c r="H766" s="317">
        <v>582.29999999999995</v>
      </c>
      <c r="I766" s="137"/>
      <c r="J766" s="270"/>
    </row>
    <row r="767" spans="1:10" s="46" customFormat="1" x14ac:dyDescent="0.2">
      <c r="A767" s="191" t="s">
        <v>99</v>
      </c>
      <c r="B767" s="107">
        <v>701</v>
      </c>
      <c r="C767" s="48" t="s">
        <v>17</v>
      </c>
      <c r="D767" s="48" t="s">
        <v>36</v>
      </c>
      <c r="E767" s="218" t="s">
        <v>419</v>
      </c>
      <c r="F767" s="216" t="s">
        <v>106</v>
      </c>
      <c r="G767" s="48" t="s">
        <v>100</v>
      </c>
      <c r="H767" s="317">
        <v>582.29999999999995</v>
      </c>
      <c r="I767" s="138"/>
      <c r="J767" s="270"/>
    </row>
    <row r="768" spans="1:10" s="46" customFormat="1" ht="13.5" x14ac:dyDescent="0.2">
      <c r="A768" s="186" t="s">
        <v>633</v>
      </c>
      <c r="B768" s="106">
        <v>701</v>
      </c>
      <c r="C768" s="47" t="s">
        <v>17</v>
      </c>
      <c r="D768" s="47" t="s">
        <v>36</v>
      </c>
      <c r="E768" s="210" t="s">
        <v>419</v>
      </c>
      <c r="F768" s="211" t="s">
        <v>675</v>
      </c>
      <c r="G768" s="47"/>
      <c r="H768" s="315">
        <v>5.4</v>
      </c>
      <c r="I768" s="361"/>
      <c r="J768" s="362"/>
    </row>
    <row r="769" spans="1:10" s="46" customFormat="1" ht="25.5" x14ac:dyDescent="0.2">
      <c r="A769" s="357" t="s">
        <v>246</v>
      </c>
      <c r="B769" s="107">
        <v>701</v>
      </c>
      <c r="C769" s="36" t="s">
        <v>17</v>
      </c>
      <c r="D769" s="36" t="s">
        <v>36</v>
      </c>
      <c r="E769" s="218" t="s">
        <v>419</v>
      </c>
      <c r="F769" s="216" t="s">
        <v>675</v>
      </c>
      <c r="G769" s="48" t="s">
        <v>247</v>
      </c>
      <c r="H769" s="317">
        <v>5.4</v>
      </c>
      <c r="I769" s="361"/>
      <c r="J769" s="362"/>
    </row>
    <row r="770" spans="1:10" s="46" customFormat="1" x14ac:dyDescent="0.2">
      <c r="A770" s="191" t="s">
        <v>99</v>
      </c>
      <c r="B770" s="107">
        <v>701</v>
      </c>
      <c r="C770" s="48" t="s">
        <v>17</v>
      </c>
      <c r="D770" s="48" t="s">
        <v>36</v>
      </c>
      <c r="E770" s="218" t="s">
        <v>419</v>
      </c>
      <c r="F770" s="216" t="s">
        <v>675</v>
      </c>
      <c r="G770" s="48" t="s">
        <v>100</v>
      </c>
      <c r="H770" s="317">
        <v>5.4</v>
      </c>
      <c r="I770" s="361"/>
      <c r="J770" s="362"/>
    </row>
    <row r="771" spans="1:10" s="44" customFormat="1" ht="27" x14ac:dyDescent="0.2">
      <c r="A771" s="192" t="s">
        <v>725</v>
      </c>
      <c r="B771" s="106">
        <v>701</v>
      </c>
      <c r="C771" s="47" t="s">
        <v>17</v>
      </c>
      <c r="D771" s="47" t="s">
        <v>36</v>
      </c>
      <c r="E771" s="210" t="s">
        <v>419</v>
      </c>
      <c r="F771" s="211" t="s">
        <v>138</v>
      </c>
      <c r="G771" s="105"/>
      <c r="H771" s="315">
        <v>1062.32</v>
      </c>
      <c r="I771" s="143"/>
      <c r="J771" s="274"/>
    </row>
    <row r="772" spans="1:10" s="44" customFormat="1" ht="25.5" x14ac:dyDescent="0.2">
      <c r="A772" s="357" t="s">
        <v>246</v>
      </c>
      <c r="B772" s="107">
        <v>701</v>
      </c>
      <c r="C772" s="48" t="s">
        <v>17</v>
      </c>
      <c r="D772" s="48" t="s">
        <v>36</v>
      </c>
      <c r="E772" s="215" t="s">
        <v>419</v>
      </c>
      <c r="F772" s="216" t="s">
        <v>138</v>
      </c>
      <c r="G772" s="48" t="s">
        <v>247</v>
      </c>
      <c r="H772" s="317">
        <v>1062.32</v>
      </c>
      <c r="I772" s="143"/>
      <c r="J772" s="274"/>
    </row>
    <row r="773" spans="1:10" s="51" customFormat="1" ht="14.25" x14ac:dyDescent="0.2">
      <c r="A773" s="191" t="s">
        <v>99</v>
      </c>
      <c r="B773" s="107">
        <v>701</v>
      </c>
      <c r="C773" s="48" t="s">
        <v>17</v>
      </c>
      <c r="D773" s="48" t="s">
        <v>36</v>
      </c>
      <c r="E773" s="215" t="s">
        <v>419</v>
      </c>
      <c r="F773" s="216" t="s">
        <v>138</v>
      </c>
      <c r="G773" s="48" t="s">
        <v>100</v>
      </c>
      <c r="H773" s="317">
        <v>1062.32</v>
      </c>
      <c r="I773" s="143"/>
      <c r="J773" s="266"/>
    </row>
    <row r="774" spans="1:10" s="51" customFormat="1" ht="27" x14ac:dyDescent="0.2">
      <c r="A774" s="192" t="s">
        <v>634</v>
      </c>
      <c r="B774" s="106">
        <v>701</v>
      </c>
      <c r="C774" s="47" t="s">
        <v>17</v>
      </c>
      <c r="D774" s="47" t="s">
        <v>36</v>
      </c>
      <c r="E774" s="210" t="s">
        <v>419</v>
      </c>
      <c r="F774" s="211" t="s">
        <v>676</v>
      </c>
      <c r="G774" s="105"/>
      <c r="H774" s="315">
        <v>12.8</v>
      </c>
      <c r="I774" s="143"/>
      <c r="J774" s="266"/>
    </row>
    <row r="775" spans="1:10" s="51" customFormat="1" ht="25.5" x14ac:dyDescent="0.2">
      <c r="A775" s="357" t="s">
        <v>246</v>
      </c>
      <c r="B775" s="107">
        <v>701</v>
      </c>
      <c r="C775" s="48" t="s">
        <v>17</v>
      </c>
      <c r="D775" s="48" t="s">
        <v>36</v>
      </c>
      <c r="E775" s="215" t="s">
        <v>419</v>
      </c>
      <c r="F775" s="216" t="s">
        <v>676</v>
      </c>
      <c r="G775" s="48" t="s">
        <v>247</v>
      </c>
      <c r="H775" s="317">
        <v>12.8</v>
      </c>
      <c r="I775" s="143"/>
      <c r="J775" s="266"/>
    </row>
    <row r="776" spans="1:10" s="51" customFormat="1" ht="14.25" x14ac:dyDescent="0.2">
      <c r="A776" s="191" t="s">
        <v>99</v>
      </c>
      <c r="B776" s="107">
        <v>701</v>
      </c>
      <c r="C776" s="48" t="s">
        <v>17</v>
      </c>
      <c r="D776" s="48" t="s">
        <v>36</v>
      </c>
      <c r="E776" s="215" t="s">
        <v>419</v>
      </c>
      <c r="F776" s="216" t="s">
        <v>676</v>
      </c>
      <c r="G776" s="48" t="s">
        <v>100</v>
      </c>
      <c r="H776" s="317">
        <v>12.8</v>
      </c>
      <c r="I776" s="143"/>
      <c r="J776" s="266"/>
    </row>
    <row r="777" spans="1:10" s="52" customFormat="1" ht="14.25" x14ac:dyDescent="0.2">
      <c r="A777" s="299" t="s">
        <v>374</v>
      </c>
      <c r="B777" s="153">
        <v>701</v>
      </c>
      <c r="C777" s="105" t="s">
        <v>17</v>
      </c>
      <c r="D777" s="105" t="s">
        <v>36</v>
      </c>
      <c r="E777" s="212" t="s">
        <v>424</v>
      </c>
      <c r="F777" s="92" t="s">
        <v>72</v>
      </c>
      <c r="G777" s="105"/>
      <c r="H777" s="316">
        <v>386.8</v>
      </c>
      <c r="I777" s="143"/>
      <c r="J777" s="267"/>
    </row>
    <row r="778" spans="1:10" s="52" customFormat="1" ht="14.25" x14ac:dyDescent="0.2">
      <c r="A778" s="169" t="s">
        <v>425</v>
      </c>
      <c r="B778" s="153">
        <v>701</v>
      </c>
      <c r="C778" s="47" t="s">
        <v>17</v>
      </c>
      <c r="D778" s="47" t="s">
        <v>36</v>
      </c>
      <c r="E778" s="285" t="s">
        <v>423</v>
      </c>
      <c r="F778" s="92" t="s">
        <v>72</v>
      </c>
      <c r="G778" s="105"/>
      <c r="H778" s="316">
        <v>23.799999999999997</v>
      </c>
      <c r="I778" s="143"/>
      <c r="J778" s="267"/>
    </row>
    <row r="779" spans="1:10" s="46" customFormat="1" ht="13.5" x14ac:dyDescent="0.2">
      <c r="A779" s="169" t="s">
        <v>602</v>
      </c>
      <c r="B779" s="153">
        <v>701</v>
      </c>
      <c r="C779" s="47" t="s">
        <v>17</v>
      </c>
      <c r="D779" s="47" t="s">
        <v>36</v>
      </c>
      <c r="E779" s="285" t="s">
        <v>423</v>
      </c>
      <c r="F779" s="284" t="s">
        <v>144</v>
      </c>
      <c r="G779" s="47"/>
      <c r="H779" s="315">
        <v>20.399999999999999</v>
      </c>
      <c r="I779" s="138"/>
      <c r="J779" s="270"/>
    </row>
    <row r="780" spans="1:10" s="46" customFormat="1" x14ac:dyDescent="0.2">
      <c r="A780" s="458" t="s">
        <v>238</v>
      </c>
      <c r="B780" s="107">
        <v>701</v>
      </c>
      <c r="C780" s="48" t="s">
        <v>17</v>
      </c>
      <c r="D780" s="48" t="s">
        <v>36</v>
      </c>
      <c r="E780" s="288" t="s">
        <v>423</v>
      </c>
      <c r="F780" s="290" t="s">
        <v>144</v>
      </c>
      <c r="G780" s="48" t="s">
        <v>239</v>
      </c>
      <c r="H780" s="317">
        <v>20.399999999999999</v>
      </c>
      <c r="I780" s="138"/>
      <c r="J780" s="270"/>
    </row>
    <row r="781" spans="1:10" s="44" customFormat="1" ht="25.5" x14ac:dyDescent="0.2">
      <c r="A781" s="170" t="s">
        <v>90</v>
      </c>
      <c r="B781" s="107">
        <v>701</v>
      </c>
      <c r="C781" s="48" t="s">
        <v>17</v>
      </c>
      <c r="D781" s="48" t="s">
        <v>36</v>
      </c>
      <c r="E781" s="288" t="s">
        <v>423</v>
      </c>
      <c r="F781" s="290" t="s">
        <v>144</v>
      </c>
      <c r="G781" s="48" t="s">
        <v>91</v>
      </c>
      <c r="H781" s="317">
        <v>20.399999999999999</v>
      </c>
      <c r="I781" s="138"/>
      <c r="J781" s="274"/>
    </row>
    <row r="782" spans="1:10" s="51" customFormat="1" ht="13.5" x14ac:dyDescent="0.2">
      <c r="A782" s="186" t="s">
        <v>603</v>
      </c>
      <c r="B782" s="153">
        <v>701</v>
      </c>
      <c r="C782" s="47" t="s">
        <v>17</v>
      </c>
      <c r="D782" s="47" t="s">
        <v>36</v>
      </c>
      <c r="E782" s="210" t="s">
        <v>423</v>
      </c>
      <c r="F782" s="214" t="s">
        <v>145</v>
      </c>
      <c r="G782" s="47"/>
      <c r="H782" s="315">
        <v>3.4</v>
      </c>
      <c r="I782" s="134"/>
      <c r="J782" s="266"/>
    </row>
    <row r="783" spans="1:10" s="51" customFormat="1" ht="13.5" x14ac:dyDescent="0.2">
      <c r="A783" s="448" t="s">
        <v>238</v>
      </c>
      <c r="B783" s="107">
        <v>701</v>
      </c>
      <c r="C783" s="48" t="s">
        <v>17</v>
      </c>
      <c r="D783" s="48" t="s">
        <v>36</v>
      </c>
      <c r="E783" s="215" t="s">
        <v>423</v>
      </c>
      <c r="F783" s="216" t="s">
        <v>145</v>
      </c>
      <c r="G783" s="48" t="s">
        <v>239</v>
      </c>
      <c r="H783" s="317">
        <v>3.4</v>
      </c>
      <c r="I783" s="134"/>
      <c r="J783" s="266"/>
    </row>
    <row r="784" spans="1:10" s="51" customFormat="1" ht="25.5" x14ac:dyDescent="0.2">
      <c r="A784" s="170" t="s">
        <v>90</v>
      </c>
      <c r="B784" s="107">
        <v>701</v>
      </c>
      <c r="C784" s="48" t="s">
        <v>17</v>
      </c>
      <c r="D784" s="48" t="s">
        <v>36</v>
      </c>
      <c r="E784" s="215" t="s">
        <v>423</v>
      </c>
      <c r="F784" s="216" t="s">
        <v>145</v>
      </c>
      <c r="G784" s="48" t="s">
        <v>91</v>
      </c>
      <c r="H784" s="317">
        <v>3.4</v>
      </c>
      <c r="I784" s="134"/>
      <c r="J784" s="272"/>
    </row>
    <row r="785" spans="1:10" s="51" customFormat="1" ht="27" x14ac:dyDescent="0.2">
      <c r="A785" s="169" t="s">
        <v>426</v>
      </c>
      <c r="B785" s="106">
        <v>701</v>
      </c>
      <c r="C785" s="47" t="s">
        <v>17</v>
      </c>
      <c r="D785" s="47" t="s">
        <v>36</v>
      </c>
      <c r="E785" s="210" t="s">
        <v>422</v>
      </c>
      <c r="F785" s="211" t="s">
        <v>72</v>
      </c>
      <c r="G785" s="48"/>
      <c r="H785" s="315">
        <v>363</v>
      </c>
      <c r="I785" s="134"/>
      <c r="J785" s="272"/>
    </row>
    <row r="786" spans="1:10" s="46" customFormat="1" ht="13.5" x14ac:dyDescent="0.2">
      <c r="A786" s="169" t="s">
        <v>602</v>
      </c>
      <c r="B786" s="106">
        <v>701</v>
      </c>
      <c r="C786" s="47" t="s">
        <v>17</v>
      </c>
      <c r="D786" s="47" t="s">
        <v>36</v>
      </c>
      <c r="E786" s="210" t="s">
        <v>422</v>
      </c>
      <c r="F786" s="211" t="s">
        <v>144</v>
      </c>
      <c r="G786" s="47"/>
      <c r="H786" s="315">
        <v>319.39999999999998</v>
      </c>
      <c r="I786" s="138"/>
      <c r="J786" s="270"/>
    </row>
    <row r="787" spans="1:10" s="46" customFormat="1" ht="25.5" x14ac:dyDescent="0.2">
      <c r="A787" s="357" t="s">
        <v>246</v>
      </c>
      <c r="B787" s="107">
        <v>701</v>
      </c>
      <c r="C787" s="36" t="s">
        <v>17</v>
      </c>
      <c r="D787" s="36" t="s">
        <v>36</v>
      </c>
      <c r="E787" s="218" t="s">
        <v>422</v>
      </c>
      <c r="F787" s="220" t="s">
        <v>144</v>
      </c>
      <c r="G787" s="48" t="s">
        <v>247</v>
      </c>
      <c r="H787" s="317">
        <v>319.39999999999998</v>
      </c>
      <c r="I787" s="138"/>
      <c r="J787" s="270"/>
    </row>
    <row r="788" spans="1:10" s="44" customFormat="1" ht="14.25" x14ac:dyDescent="0.2">
      <c r="A788" s="191" t="s">
        <v>99</v>
      </c>
      <c r="B788" s="107">
        <v>701</v>
      </c>
      <c r="C788" s="48" t="s">
        <v>17</v>
      </c>
      <c r="D788" s="48" t="s">
        <v>36</v>
      </c>
      <c r="E788" s="218" t="s">
        <v>422</v>
      </c>
      <c r="F788" s="220" t="s">
        <v>144</v>
      </c>
      <c r="G788" s="48" t="s">
        <v>100</v>
      </c>
      <c r="H788" s="317">
        <v>319.39999999999998</v>
      </c>
      <c r="I788" s="138"/>
      <c r="J788" s="274"/>
    </row>
    <row r="789" spans="1:10" s="51" customFormat="1" ht="13.5" x14ac:dyDescent="0.2">
      <c r="A789" s="186" t="s">
        <v>603</v>
      </c>
      <c r="B789" s="106">
        <v>701</v>
      </c>
      <c r="C789" s="47" t="s">
        <v>17</v>
      </c>
      <c r="D789" s="47" t="s">
        <v>36</v>
      </c>
      <c r="E789" s="210" t="s">
        <v>422</v>
      </c>
      <c r="F789" s="214" t="s">
        <v>145</v>
      </c>
      <c r="G789" s="48"/>
      <c r="H789" s="315">
        <v>43.6</v>
      </c>
      <c r="I789" s="134"/>
      <c r="J789" s="266"/>
    </row>
    <row r="790" spans="1:10" s="51" customFormat="1" ht="25.5" x14ac:dyDescent="0.2">
      <c r="A790" s="380" t="s">
        <v>246</v>
      </c>
      <c r="B790" s="107">
        <v>701</v>
      </c>
      <c r="C790" s="48" t="s">
        <v>17</v>
      </c>
      <c r="D790" s="48" t="s">
        <v>36</v>
      </c>
      <c r="E790" s="215" t="s">
        <v>422</v>
      </c>
      <c r="F790" s="216" t="s">
        <v>145</v>
      </c>
      <c r="G790" s="48" t="s">
        <v>247</v>
      </c>
      <c r="H790" s="317">
        <v>43.6</v>
      </c>
      <c r="I790" s="134"/>
      <c r="J790" s="266"/>
    </row>
    <row r="791" spans="1:10" s="51" customFormat="1" ht="13.5" x14ac:dyDescent="0.2">
      <c r="A791" s="191" t="s">
        <v>99</v>
      </c>
      <c r="B791" s="107">
        <v>701</v>
      </c>
      <c r="C791" s="48" t="s">
        <v>17</v>
      </c>
      <c r="D791" s="48" t="s">
        <v>36</v>
      </c>
      <c r="E791" s="215" t="s">
        <v>422</v>
      </c>
      <c r="F791" s="216" t="s">
        <v>145</v>
      </c>
      <c r="G791" s="48" t="s">
        <v>100</v>
      </c>
      <c r="H791" s="317">
        <v>43.6</v>
      </c>
      <c r="I791" s="134"/>
      <c r="J791" s="266"/>
    </row>
    <row r="792" spans="1:10" s="51" customFormat="1" ht="13.5" x14ac:dyDescent="0.2">
      <c r="A792" s="186" t="s">
        <v>706</v>
      </c>
      <c r="B792" s="106">
        <v>701</v>
      </c>
      <c r="C792" s="47" t="s">
        <v>17</v>
      </c>
      <c r="D792" s="47" t="s">
        <v>36</v>
      </c>
      <c r="E792" s="213" t="s">
        <v>703</v>
      </c>
      <c r="F792" s="214" t="s">
        <v>72</v>
      </c>
      <c r="G792" s="47"/>
      <c r="H792" s="315">
        <v>794.1</v>
      </c>
      <c r="I792" s="108"/>
      <c r="J792" s="272"/>
    </row>
    <row r="793" spans="1:10" s="51" customFormat="1" ht="28.5" customHeight="1" x14ac:dyDescent="0.25">
      <c r="A793" s="553" t="s">
        <v>707</v>
      </c>
      <c r="B793" s="106">
        <v>701</v>
      </c>
      <c r="C793" s="47" t="s">
        <v>17</v>
      </c>
      <c r="D793" s="47" t="s">
        <v>36</v>
      </c>
      <c r="E793" s="213" t="s">
        <v>704</v>
      </c>
      <c r="F793" s="214" t="s">
        <v>734</v>
      </c>
      <c r="G793" s="47"/>
      <c r="H793" s="315">
        <v>53.6</v>
      </c>
      <c r="I793" s="108"/>
      <c r="J793" s="272"/>
    </row>
    <row r="794" spans="1:10" s="51" customFormat="1" ht="13.5" x14ac:dyDescent="0.2">
      <c r="A794" s="554" t="s">
        <v>238</v>
      </c>
      <c r="B794" s="107">
        <v>701</v>
      </c>
      <c r="C794" s="48" t="s">
        <v>17</v>
      </c>
      <c r="D794" s="48" t="s">
        <v>36</v>
      </c>
      <c r="E794" s="215" t="s">
        <v>704</v>
      </c>
      <c r="F794" s="216" t="s">
        <v>734</v>
      </c>
      <c r="G794" s="48" t="s">
        <v>239</v>
      </c>
      <c r="H794" s="317">
        <v>53.6</v>
      </c>
      <c r="I794" s="108"/>
      <c r="J794" s="272"/>
    </row>
    <row r="795" spans="1:10" s="51" customFormat="1" ht="25.5" x14ac:dyDescent="0.2">
      <c r="A795" s="193" t="s">
        <v>90</v>
      </c>
      <c r="B795" s="107">
        <v>701</v>
      </c>
      <c r="C795" s="48" t="s">
        <v>17</v>
      </c>
      <c r="D795" s="48" t="s">
        <v>36</v>
      </c>
      <c r="E795" s="215" t="s">
        <v>704</v>
      </c>
      <c r="F795" s="216" t="s">
        <v>734</v>
      </c>
      <c r="G795" s="48" t="s">
        <v>91</v>
      </c>
      <c r="H795" s="317">
        <v>53.6</v>
      </c>
      <c r="I795" s="108"/>
      <c r="J795" s="272"/>
    </row>
    <row r="796" spans="1:10" s="51" customFormat="1" ht="40.5" x14ac:dyDescent="0.25">
      <c r="A796" s="553" t="s">
        <v>708</v>
      </c>
      <c r="B796" s="106">
        <v>701</v>
      </c>
      <c r="C796" s="47" t="s">
        <v>17</v>
      </c>
      <c r="D796" s="47" t="s">
        <v>36</v>
      </c>
      <c r="E796" s="213" t="s">
        <v>709</v>
      </c>
      <c r="F796" s="214" t="s">
        <v>734</v>
      </c>
      <c r="G796" s="47"/>
      <c r="H796" s="315">
        <v>740.5</v>
      </c>
      <c r="I796" s="108"/>
      <c r="J796" s="272"/>
    </row>
    <row r="797" spans="1:10" s="51" customFormat="1" ht="13.5" x14ac:dyDescent="0.2">
      <c r="A797" s="554" t="s">
        <v>238</v>
      </c>
      <c r="B797" s="107">
        <v>701</v>
      </c>
      <c r="C797" s="48" t="s">
        <v>17</v>
      </c>
      <c r="D797" s="48" t="s">
        <v>36</v>
      </c>
      <c r="E797" s="215" t="s">
        <v>709</v>
      </c>
      <c r="F797" s="216" t="s">
        <v>734</v>
      </c>
      <c r="G797" s="48" t="s">
        <v>247</v>
      </c>
      <c r="H797" s="317">
        <v>740.5</v>
      </c>
      <c r="I797" s="108"/>
      <c r="J797" s="272"/>
    </row>
    <row r="798" spans="1:10" s="51" customFormat="1" ht="25.5" x14ac:dyDescent="0.2">
      <c r="A798" s="193" t="s">
        <v>90</v>
      </c>
      <c r="B798" s="107">
        <v>701</v>
      </c>
      <c r="C798" s="48" t="s">
        <v>17</v>
      </c>
      <c r="D798" s="48" t="s">
        <v>36</v>
      </c>
      <c r="E798" s="215" t="s">
        <v>709</v>
      </c>
      <c r="F798" s="216" t="s">
        <v>734</v>
      </c>
      <c r="G798" s="48" t="s">
        <v>100</v>
      </c>
      <c r="H798" s="317">
        <v>740.5</v>
      </c>
      <c r="I798" s="108"/>
      <c r="J798" s="272"/>
    </row>
    <row r="799" spans="1:10" s="51" customFormat="1" ht="27" x14ac:dyDescent="0.2">
      <c r="A799" s="173" t="s">
        <v>710</v>
      </c>
      <c r="B799" s="106">
        <v>701</v>
      </c>
      <c r="C799" s="47" t="s">
        <v>17</v>
      </c>
      <c r="D799" s="47" t="s">
        <v>36</v>
      </c>
      <c r="E799" s="213" t="s">
        <v>711</v>
      </c>
      <c r="F799" s="214" t="s">
        <v>72</v>
      </c>
      <c r="G799" s="47"/>
      <c r="H799" s="315">
        <v>182.7</v>
      </c>
      <c r="I799" s="108"/>
      <c r="J799" s="272"/>
    </row>
    <row r="800" spans="1:10" s="51" customFormat="1" ht="27" x14ac:dyDescent="0.2">
      <c r="A800" s="173" t="s">
        <v>716</v>
      </c>
      <c r="B800" s="106">
        <v>701</v>
      </c>
      <c r="C800" s="47" t="s">
        <v>17</v>
      </c>
      <c r="D800" s="47" t="s">
        <v>36</v>
      </c>
      <c r="E800" s="213" t="s">
        <v>712</v>
      </c>
      <c r="F800" s="214" t="s">
        <v>713</v>
      </c>
      <c r="G800" s="47"/>
      <c r="H800" s="315">
        <v>49</v>
      </c>
      <c r="I800" s="108"/>
      <c r="J800" s="272"/>
    </row>
    <row r="801" spans="1:13" s="51" customFormat="1" ht="13.5" x14ac:dyDescent="0.2">
      <c r="A801" s="554" t="s">
        <v>238</v>
      </c>
      <c r="B801" s="107">
        <v>701</v>
      </c>
      <c r="C801" s="48" t="s">
        <v>17</v>
      </c>
      <c r="D801" s="48" t="s">
        <v>36</v>
      </c>
      <c r="E801" s="215" t="s">
        <v>712</v>
      </c>
      <c r="F801" s="216" t="s">
        <v>713</v>
      </c>
      <c r="G801" s="48" t="s">
        <v>239</v>
      </c>
      <c r="H801" s="317">
        <v>49</v>
      </c>
      <c r="I801" s="108"/>
      <c r="J801" s="272"/>
    </row>
    <row r="802" spans="1:13" s="51" customFormat="1" ht="25.5" x14ac:dyDescent="0.2">
      <c r="A802" s="193" t="s">
        <v>90</v>
      </c>
      <c r="B802" s="107">
        <v>701</v>
      </c>
      <c r="C802" s="48" t="s">
        <v>17</v>
      </c>
      <c r="D802" s="48" t="s">
        <v>36</v>
      </c>
      <c r="E802" s="215" t="s">
        <v>712</v>
      </c>
      <c r="F802" s="216" t="s">
        <v>713</v>
      </c>
      <c r="G802" s="48" t="s">
        <v>91</v>
      </c>
      <c r="H802" s="317">
        <v>49</v>
      </c>
      <c r="I802" s="108"/>
      <c r="J802" s="272"/>
    </row>
    <row r="803" spans="1:13" s="51" customFormat="1" ht="34.5" customHeight="1" x14ac:dyDescent="0.2">
      <c r="A803" s="173" t="s">
        <v>715</v>
      </c>
      <c r="B803" s="106">
        <v>701</v>
      </c>
      <c r="C803" s="47" t="s">
        <v>17</v>
      </c>
      <c r="D803" s="47" t="s">
        <v>36</v>
      </c>
      <c r="E803" s="213" t="s">
        <v>714</v>
      </c>
      <c r="F803" s="214" t="s">
        <v>713</v>
      </c>
      <c r="G803" s="47"/>
      <c r="H803" s="315">
        <v>131</v>
      </c>
      <c r="I803" s="108"/>
      <c r="J803" s="272"/>
    </row>
    <row r="804" spans="1:13" s="51" customFormat="1" ht="13.5" x14ac:dyDescent="0.2">
      <c r="A804" s="554" t="s">
        <v>238</v>
      </c>
      <c r="B804" s="107">
        <v>701</v>
      </c>
      <c r="C804" s="48" t="s">
        <v>17</v>
      </c>
      <c r="D804" s="48" t="s">
        <v>36</v>
      </c>
      <c r="E804" s="215" t="s">
        <v>714</v>
      </c>
      <c r="F804" s="216" t="s">
        <v>713</v>
      </c>
      <c r="G804" s="48" t="s">
        <v>247</v>
      </c>
      <c r="H804" s="317">
        <v>131</v>
      </c>
      <c r="I804" s="108"/>
      <c r="J804" s="272"/>
    </row>
    <row r="805" spans="1:13" s="51" customFormat="1" ht="25.5" x14ac:dyDescent="0.2">
      <c r="A805" s="193" t="s">
        <v>90</v>
      </c>
      <c r="B805" s="107">
        <v>701</v>
      </c>
      <c r="C805" s="48" t="s">
        <v>17</v>
      </c>
      <c r="D805" s="48" t="s">
        <v>36</v>
      </c>
      <c r="E805" s="215" t="s">
        <v>714</v>
      </c>
      <c r="F805" s="216" t="s">
        <v>713</v>
      </c>
      <c r="G805" s="48" t="s">
        <v>100</v>
      </c>
      <c r="H805" s="317">
        <v>131</v>
      </c>
      <c r="I805" s="108"/>
      <c r="J805" s="272"/>
    </row>
    <row r="806" spans="1:13" s="51" customFormat="1" ht="27" x14ac:dyDescent="0.2">
      <c r="A806" s="173" t="s">
        <v>718</v>
      </c>
      <c r="B806" s="106">
        <v>701</v>
      </c>
      <c r="C806" s="47" t="s">
        <v>17</v>
      </c>
      <c r="D806" s="47" t="s">
        <v>36</v>
      </c>
      <c r="E806" s="213" t="s">
        <v>712</v>
      </c>
      <c r="F806" s="214" t="s">
        <v>717</v>
      </c>
      <c r="G806" s="47"/>
      <c r="H806" s="315">
        <v>2</v>
      </c>
      <c r="I806" s="108"/>
      <c r="J806" s="272"/>
    </row>
    <row r="807" spans="1:13" s="51" customFormat="1" ht="13.5" x14ac:dyDescent="0.2">
      <c r="A807" s="554" t="s">
        <v>238</v>
      </c>
      <c r="B807" s="107">
        <v>701</v>
      </c>
      <c r="C807" s="48" t="s">
        <v>17</v>
      </c>
      <c r="D807" s="48" t="s">
        <v>36</v>
      </c>
      <c r="E807" s="215" t="s">
        <v>712</v>
      </c>
      <c r="F807" s="216" t="s">
        <v>717</v>
      </c>
      <c r="G807" s="48" t="s">
        <v>239</v>
      </c>
      <c r="H807" s="317">
        <v>2</v>
      </c>
      <c r="I807" s="108"/>
      <c r="J807" s="272"/>
    </row>
    <row r="808" spans="1:13" s="51" customFormat="1" ht="25.5" x14ac:dyDescent="0.2">
      <c r="A808" s="193" t="s">
        <v>90</v>
      </c>
      <c r="B808" s="107">
        <v>701</v>
      </c>
      <c r="C808" s="48" t="s">
        <v>17</v>
      </c>
      <c r="D808" s="48" t="s">
        <v>36</v>
      </c>
      <c r="E808" s="215" t="s">
        <v>712</v>
      </c>
      <c r="F808" s="216" t="s">
        <v>717</v>
      </c>
      <c r="G808" s="48" t="s">
        <v>91</v>
      </c>
      <c r="H808" s="317">
        <v>2</v>
      </c>
      <c r="I808" s="108"/>
      <c r="J808" s="272"/>
    </row>
    <row r="809" spans="1:13" s="51" customFormat="1" ht="27" x14ac:dyDescent="0.2">
      <c r="A809" s="173" t="s">
        <v>719</v>
      </c>
      <c r="B809" s="106">
        <v>701</v>
      </c>
      <c r="C809" s="47" t="s">
        <v>17</v>
      </c>
      <c r="D809" s="47" t="s">
        <v>36</v>
      </c>
      <c r="E809" s="213" t="s">
        <v>714</v>
      </c>
      <c r="F809" s="214" t="s">
        <v>717</v>
      </c>
      <c r="G809" s="47"/>
      <c r="H809" s="315">
        <v>0.7</v>
      </c>
      <c r="I809" s="108"/>
      <c r="J809" s="272"/>
    </row>
    <row r="810" spans="1:13" s="51" customFormat="1" ht="13.5" x14ac:dyDescent="0.2">
      <c r="A810" s="554" t="s">
        <v>238</v>
      </c>
      <c r="B810" s="107">
        <v>701</v>
      </c>
      <c r="C810" s="48" t="s">
        <v>17</v>
      </c>
      <c r="D810" s="48" t="s">
        <v>36</v>
      </c>
      <c r="E810" s="215" t="s">
        <v>714</v>
      </c>
      <c r="F810" s="216" t="s">
        <v>717</v>
      </c>
      <c r="G810" s="48" t="s">
        <v>247</v>
      </c>
      <c r="H810" s="317">
        <v>0.7</v>
      </c>
      <c r="I810" s="108"/>
      <c r="J810" s="272"/>
    </row>
    <row r="811" spans="1:13" s="51" customFormat="1" ht="25.5" x14ac:dyDescent="0.2">
      <c r="A811" s="193" t="s">
        <v>90</v>
      </c>
      <c r="B811" s="107">
        <v>701</v>
      </c>
      <c r="C811" s="48" t="s">
        <v>17</v>
      </c>
      <c r="D811" s="48" t="s">
        <v>36</v>
      </c>
      <c r="E811" s="215" t="s">
        <v>714</v>
      </c>
      <c r="F811" s="216" t="s">
        <v>717</v>
      </c>
      <c r="G811" s="48" t="s">
        <v>100</v>
      </c>
      <c r="H811" s="317">
        <v>0.7</v>
      </c>
      <c r="I811" s="108"/>
      <c r="J811" s="272"/>
    </row>
    <row r="812" spans="1:13" s="51" customFormat="1" ht="40.5" x14ac:dyDescent="0.2">
      <c r="A812" s="186" t="s">
        <v>565</v>
      </c>
      <c r="B812" s="111" t="s">
        <v>82</v>
      </c>
      <c r="C812" s="47" t="s">
        <v>17</v>
      </c>
      <c r="D812" s="47" t="s">
        <v>36</v>
      </c>
      <c r="E812" s="213" t="s">
        <v>194</v>
      </c>
      <c r="F812" s="214" t="s">
        <v>72</v>
      </c>
      <c r="G812" s="56"/>
      <c r="H812" s="315">
        <v>10</v>
      </c>
      <c r="I812" s="365"/>
      <c r="J812" s="366"/>
      <c r="K812" s="376"/>
      <c r="L812" s="276"/>
      <c r="M812" s="276"/>
    </row>
    <row r="813" spans="1:13" s="51" customFormat="1" ht="27" x14ac:dyDescent="0.2">
      <c r="A813" s="169" t="s">
        <v>433</v>
      </c>
      <c r="B813" s="153">
        <v>701</v>
      </c>
      <c r="C813" s="47" t="s">
        <v>17</v>
      </c>
      <c r="D813" s="47" t="s">
        <v>36</v>
      </c>
      <c r="E813" s="285" t="s">
        <v>432</v>
      </c>
      <c r="F813" s="284" t="s">
        <v>72</v>
      </c>
      <c r="G813" s="47"/>
      <c r="H813" s="315">
        <v>5</v>
      </c>
      <c r="I813" s="134"/>
      <c r="J813" s="266"/>
    </row>
    <row r="814" spans="1:13" s="51" customFormat="1" ht="13.5" x14ac:dyDescent="0.2">
      <c r="A814" s="169" t="s">
        <v>224</v>
      </c>
      <c r="B814" s="153">
        <v>701</v>
      </c>
      <c r="C814" s="47" t="s">
        <v>17</v>
      </c>
      <c r="D814" s="47" t="s">
        <v>36</v>
      </c>
      <c r="E814" s="285" t="s">
        <v>432</v>
      </c>
      <c r="F814" s="211">
        <v>10000</v>
      </c>
      <c r="G814" s="47"/>
      <c r="H814" s="315">
        <v>5</v>
      </c>
      <c r="I814" s="134"/>
      <c r="J814" s="266"/>
    </row>
    <row r="815" spans="1:13" s="51" customFormat="1" ht="13.5" x14ac:dyDescent="0.2">
      <c r="A815" s="458" t="s">
        <v>238</v>
      </c>
      <c r="B815" s="107">
        <v>701</v>
      </c>
      <c r="C815" s="48" t="s">
        <v>17</v>
      </c>
      <c r="D815" s="48" t="s">
        <v>36</v>
      </c>
      <c r="E815" s="288" t="s">
        <v>432</v>
      </c>
      <c r="F815" s="220">
        <v>10000</v>
      </c>
      <c r="G815" s="48" t="s">
        <v>239</v>
      </c>
      <c r="H815" s="317">
        <v>5</v>
      </c>
      <c r="I815" s="134"/>
      <c r="J815" s="266"/>
    </row>
    <row r="816" spans="1:13" s="51" customFormat="1" ht="25.5" x14ac:dyDescent="0.2">
      <c r="A816" s="170" t="s">
        <v>90</v>
      </c>
      <c r="B816" s="107">
        <v>701</v>
      </c>
      <c r="C816" s="48" t="s">
        <v>17</v>
      </c>
      <c r="D816" s="48" t="s">
        <v>36</v>
      </c>
      <c r="E816" s="288" t="s">
        <v>432</v>
      </c>
      <c r="F816" s="220">
        <v>10000</v>
      </c>
      <c r="G816" s="48" t="s">
        <v>91</v>
      </c>
      <c r="H816" s="317">
        <v>5</v>
      </c>
      <c r="I816" s="134"/>
      <c r="J816" s="266"/>
    </row>
    <row r="817" spans="1:10" s="51" customFormat="1" ht="40.5" x14ac:dyDescent="0.2">
      <c r="A817" s="169" t="s">
        <v>435</v>
      </c>
      <c r="B817" s="106">
        <v>701</v>
      </c>
      <c r="C817" s="47" t="s">
        <v>17</v>
      </c>
      <c r="D817" s="47" t="s">
        <v>36</v>
      </c>
      <c r="E817" s="210" t="s">
        <v>434</v>
      </c>
      <c r="F817" s="211" t="s">
        <v>72</v>
      </c>
      <c r="G817" s="47"/>
      <c r="H817" s="315">
        <v>0</v>
      </c>
      <c r="I817" s="134"/>
      <c r="J817" s="266"/>
    </row>
    <row r="818" spans="1:10" s="51" customFormat="1" ht="13.5" x14ac:dyDescent="0.2">
      <c r="A818" s="169" t="s">
        <v>224</v>
      </c>
      <c r="B818" s="106">
        <v>701</v>
      </c>
      <c r="C818" s="47" t="s">
        <v>17</v>
      </c>
      <c r="D818" s="47" t="s">
        <v>36</v>
      </c>
      <c r="E818" s="210" t="s">
        <v>434</v>
      </c>
      <c r="F818" s="211">
        <v>10000</v>
      </c>
      <c r="G818" s="47"/>
      <c r="H818" s="315">
        <v>0</v>
      </c>
      <c r="I818" s="134"/>
      <c r="J818" s="266"/>
    </row>
    <row r="819" spans="1:10" s="51" customFormat="1" ht="25.5" x14ac:dyDescent="0.2">
      <c r="A819" s="191" t="s">
        <v>246</v>
      </c>
      <c r="B819" s="107">
        <v>701</v>
      </c>
      <c r="C819" s="48" t="s">
        <v>17</v>
      </c>
      <c r="D819" s="48" t="s">
        <v>36</v>
      </c>
      <c r="E819" s="218" t="s">
        <v>434</v>
      </c>
      <c r="F819" s="220">
        <v>10000</v>
      </c>
      <c r="G819" s="48" t="s">
        <v>247</v>
      </c>
      <c r="H819" s="317">
        <v>0</v>
      </c>
      <c r="I819" s="134"/>
      <c r="J819" s="266"/>
    </row>
    <row r="820" spans="1:10" s="51" customFormat="1" ht="13.5" x14ac:dyDescent="0.2">
      <c r="A820" s="191" t="s">
        <v>99</v>
      </c>
      <c r="B820" s="107">
        <v>701</v>
      </c>
      <c r="C820" s="48" t="s">
        <v>17</v>
      </c>
      <c r="D820" s="48" t="s">
        <v>36</v>
      </c>
      <c r="E820" s="215" t="s">
        <v>434</v>
      </c>
      <c r="F820" s="216">
        <v>10000</v>
      </c>
      <c r="G820" s="48" t="s">
        <v>100</v>
      </c>
      <c r="H820" s="317">
        <v>0</v>
      </c>
      <c r="I820" s="134"/>
      <c r="J820" s="266"/>
    </row>
    <row r="821" spans="1:10" s="51" customFormat="1" ht="27" x14ac:dyDescent="0.2">
      <c r="A821" s="169" t="s">
        <v>597</v>
      </c>
      <c r="B821" s="106">
        <v>701</v>
      </c>
      <c r="C821" s="47" t="s">
        <v>17</v>
      </c>
      <c r="D821" s="47" t="s">
        <v>36</v>
      </c>
      <c r="E821" s="210" t="s">
        <v>564</v>
      </c>
      <c r="F821" s="211" t="s">
        <v>72</v>
      </c>
      <c r="G821" s="47"/>
      <c r="H821" s="315">
        <v>5</v>
      </c>
      <c r="I821" s="134"/>
      <c r="J821" s="266"/>
    </row>
    <row r="822" spans="1:10" s="51" customFormat="1" ht="13.5" x14ac:dyDescent="0.2">
      <c r="A822" s="169" t="s">
        <v>224</v>
      </c>
      <c r="B822" s="106">
        <v>701</v>
      </c>
      <c r="C822" s="47" t="s">
        <v>17</v>
      </c>
      <c r="D822" s="47" t="s">
        <v>36</v>
      </c>
      <c r="E822" s="210" t="s">
        <v>564</v>
      </c>
      <c r="F822" s="211">
        <v>10000</v>
      </c>
      <c r="G822" s="47"/>
      <c r="H822" s="315">
        <v>5</v>
      </c>
      <c r="I822" s="134"/>
      <c r="J822" s="266"/>
    </row>
    <row r="823" spans="1:10" s="51" customFormat="1" ht="25.5" x14ac:dyDescent="0.2">
      <c r="A823" s="191" t="s">
        <v>246</v>
      </c>
      <c r="B823" s="107">
        <v>701</v>
      </c>
      <c r="C823" s="48" t="s">
        <v>17</v>
      </c>
      <c r="D823" s="48" t="s">
        <v>36</v>
      </c>
      <c r="E823" s="218" t="s">
        <v>564</v>
      </c>
      <c r="F823" s="220">
        <v>10000</v>
      </c>
      <c r="G823" s="48" t="s">
        <v>247</v>
      </c>
      <c r="H823" s="317">
        <v>5</v>
      </c>
      <c r="I823" s="134"/>
      <c r="J823" s="266"/>
    </row>
    <row r="824" spans="1:10" s="51" customFormat="1" ht="13.5" x14ac:dyDescent="0.2">
      <c r="A824" s="191" t="s">
        <v>99</v>
      </c>
      <c r="B824" s="107">
        <v>701</v>
      </c>
      <c r="C824" s="48" t="s">
        <v>17</v>
      </c>
      <c r="D824" s="48" t="s">
        <v>36</v>
      </c>
      <c r="E824" s="215" t="s">
        <v>564</v>
      </c>
      <c r="F824" s="216">
        <v>10000</v>
      </c>
      <c r="G824" s="48" t="s">
        <v>100</v>
      </c>
      <c r="H824" s="317">
        <v>5</v>
      </c>
      <c r="I824" s="134"/>
      <c r="J824" s="266"/>
    </row>
    <row r="825" spans="1:10" s="51" customFormat="1" ht="40.5" x14ac:dyDescent="0.2">
      <c r="A825" s="186" t="s">
        <v>591</v>
      </c>
      <c r="B825" s="106">
        <v>701</v>
      </c>
      <c r="C825" s="47" t="s">
        <v>17</v>
      </c>
      <c r="D825" s="47" t="s">
        <v>36</v>
      </c>
      <c r="E825" s="213" t="s">
        <v>214</v>
      </c>
      <c r="F825" s="214" t="s">
        <v>72</v>
      </c>
      <c r="G825" s="47"/>
      <c r="H825" s="315">
        <v>0</v>
      </c>
      <c r="I825" s="134"/>
      <c r="J825" s="266"/>
    </row>
    <row r="826" spans="1:10" s="51" customFormat="1" ht="27" x14ac:dyDescent="0.25">
      <c r="A826" s="440" t="s">
        <v>216</v>
      </c>
      <c r="B826" s="106">
        <v>701</v>
      </c>
      <c r="C826" s="47" t="s">
        <v>17</v>
      </c>
      <c r="D826" s="47" t="s">
        <v>36</v>
      </c>
      <c r="E826" s="213" t="s">
        <v>295</v>
      </c>
      <c r="F826" s="214" t="s">
        <v>72</v>
      </c>
      <c r="G826" s="47"/>
      <c r="H826" s="315">
        <v>0</v>
      </c>
      <c r="I826" s="134"/>
      <c r="J826" s="266"/>
    </row>
    <row r="827" spans="1:10" s="51" customFormat="1" ht="13.5" x14ac:dyDescent="0.25">
      <c r="A827" s="340" t="s">
        <v>566</v>
      </c>
      <c r="B827" s="106">
        <v>701</v>
      </c>
      <c r="C827" s="47" t="s">
        <v>17</v>
      </c>
      <c r="D827" s="47" t="s">
        <v>36</v>
      </c>
      <c r="E827" s="213" t="s">
        <v>313</v>
      </c>
      <c r="F827" s="214" t="s">
        <v>72</v>
      </c>
      <c r="G827" s="47"/>
      <c r="H827" s="315">
        <v>0</v>
      </c>
      <c r="I827" s="134"/>
      <c r="J827" s="266"/>
    </row>
    <row r="828" spans="1:10" s="51" customFormat="1" ht="13.5" x14ac:dyDescent="0.2">
      <c r="A828" s="169" t="s">
        <v>224</v>
      </c>
      <c r="B828" s="106">
        <v>701</v>
      </c>
      <c r="C828" s="47" t="s">
        <v>17</v>
      </c>
      <c r="D828" s="47" t="s">
        <v>36</v>
      </c>
      <c r="E828" s="213" t="s">
        <v>313</v>
      </c>
      <c r="F828" s="214" t="s">
        <v>172</v>
      </c>
      <c r="G828" s="47"/>
      <c r="H828" s="315">
        <v>0</v>
      </c>
      <c r="I828" s="134"/>
      <c r="J828" s="266"/>
    </row>
    <row r="829" spans="1:10" s="51" customFormat="1" ht="13.5" x14ac:dyDescent="0.2">
      <c r="A829" s="441" t="s">
        <v>238</v>
      </c>
      <c r="B829" s="107">
        <v>701</v>
      </c>
      <c r="C829" s="48" t="s">
        <v>17</v>
      </c>
      <c r="D829" s="48" t="s">
        <v>36</v>
      </c>
      <c r="E829" s="215" t="s">
        <v>313</v>
      </c>
      <c r="F829" s="216" t="s">
        <v>172</v>
      </c>
      <c r="G829" s="48" t="s">
        <v>239</v>
      </c>
      <c r="H829" s="317">
        <v>0</v>
      </c>
      <c r="I829" s="134"/>
      <c r="J829" s="266"/>
    </row>
    <row r="830" spans="1:10" s="51" customFormat="1" ht="25.5" x14ac:dyDescent="0.2">
      <c r="A830" s="170" t="s">
        <v>90</v>
      </c>
      <c r="B830" s="107">
        <v>701</v>
      </c>
      <c r="C830" s="48" t="s">
        <v>17</v>
      </c>
      <c r="D830" s="48" t="s">
        <v>36</v>
      </c>
      <c r="E830" s="215" t="s">
        <v>313</v>
      </c>
      <c r="F830" s="216" t="s">
        <v>172</v>
      </c>
      <c r="G830" s="48" t="s">
        <v>91</v>
      </c>
      <c r="H830" s="317"/>
      <c r="I830" s="134"/>
      <c r="J830" s="266"/>
    </row>
    <row r="831" spans="1:10" s="51" customFormat="1" ht="27" x14ac:dyDescent="0.25">
      <c r="A831" s="340" t="s">
        <v>567</v>
      </c>
      <c r="B831" s="106">
        <v>701</v>
      </c>
      <c r="C831" s="47" t="s">
        <v>17</v>
      </c>
      <c r="D831" s="47" t="s">
        <v>36</v>
      </c>
      <c r="E831" s="213" t="s">
        <v>314</v>
      </c>
      <c r="F831" s="214" t="s">
        <v>72</v>
      </c>
      <c r="G831" s="47"/>
      <c r="H831" s="315">
        <v>0</v>
      </c>
      <c r="I831" s="134"/>
      <c r="J831" s="266"/>
    </row>
    <row r="832" spans="1:10" s="51" customFormat="1" ht="13.5" x14ac:dyDescent="0.2">
      <c r="A832" s="169" t="s">
        <v>568</v>
      </c>
      <c r="B832" s="106">
        <v>701</v>
      </c>
      <c r="C832" s="47" t="s">
        <v>17</v>
      </c>
      <c r="D832" s="47" t="s">
        <v>36</v>
      </c>
      <c r="E832" s="213" t="s">
        <v>314</v>
      </c>
      <c r="F832" s="214" t="s">
        <v>172</v>
      </c>
      <c r="G832" s="47"/>
      <c r="H832" s="315">
        <v>0</v>
      </c>
      <c r="I832" s="134"/>
      <c r="J832" s="266"/>
    </row>
    <row r="833" spans="1:10" s="51" customFormat="1" ht="13.5" x14ac:dyDescent="0.2">
      <c r="A833" s="186" t="s">
        <v>368</v>
      </c>
      <c r="B833" s="106">
        <v>701</v>
      </c>
      <c r="C833" s="47" t="s">
        <v>17</v>
      </c>
      <c r="D833" s="47" t="s">
        <v>36</v>
      </c>
      <c r="E833" s="213" t="s">
        <v>314</v>
      </c>
      <c r="F833" s="214" t="s">
        <v>256</v>
      </c>
      <c r="G833" s="47"/>
      <c r="H833" s="315">
        <v>0</v>
      </c>
      <c r="I833" s="134"/>
      <c r="J833" s="266"/>
    </row>
    <row r="834" spans="1:10" s="51" customFormat="1" ht="25.5" x14ac:dyDescent="0.2">
      <c r="A834" s="357" t="s">
        <v>246</v>
      </c>
      <c r="B834" s="107">
        <v>701</v>
      </c>
      <c r="C834" s="48" t="s">
        <v>17</v>
      </c>
      <c r="D834" s="48" t="s">
        <v>36</v>
      </c>
      <c r="E834" s="215" t="s">
        <v>314</v>
      </c>
      <c r="F834" s="216" t="s">
        <v>256</v>
      </c>
      <c r="G834" s="48" t="s">
        <v>247</v>
      </c>
      <c r="H834" s="317">
        <v>0</v>
      </c>
      <c r="I834" s="134"/>
      <c r="J834" s="266"/>
    </row>
    <row r="835" spans="1:10" s="55" customFormat="1" ht="13.5" x14ac:dyDescent="0.2">
      <c r="A835" s="191" t="s">
        <v>99</v>
      </c>
      <c r="B835" s="107">
        <v>701</v>
      </c>
      <c r="C835" s="48" t="s">
        <v>17</v>
      </c>
      <c r="D835" s="48" t="s">
        <v>36</v>
      </c>
      <c r="E835" s="215" t="s">
        <v>314</v>
      </c>
      <c r="F835" s="216" t="s">
        <v>256</v>
      </c>
      <c r="G835" s="48" t="s">
        <v>100</v>
      </c>
      <c r="H835" s="317"/>
      <c r="I835" s="134"/>
      <c r="J835" s="268"/>
    </row>
    <row r="836" spans="1:10" s="52" customFormat="1" ht="13.5" x14ac:dyDescent="0.2">
      <c r="A836" s="299" t="s">
        <v>225</v>
      </c>
      <c r="B836" s="530" t="s">
        <v>82</v>
      </c>
      <c r="C836" s="105" t="s">
        <v>17</v>
      </c>
      <c r="D836" s="105" t="s">
        <v>36</v>
      </c>
      <c r="E836" s="208" t="s">
        <v>221</v>
      </c>
      <c r="F836" s="92" t="s">
        <v>72</v>
      </c>
      <c r="G836" s="280"/>
      <c r="H836" s="316">
        <v>132.96</v>
      </c>
      <c r="I836" s="134"/>
      <c r="J836" s="271"/>
    </row>
    <row r="837" spans="1:10" s="51" customFormat="1" ht="27" x14ac:dyDescent="0.2">
      <c r="A837" s="169" t="s">
        <v>620</v>
      </c>
      <c r="B837" s="531" t="s">
        <v>82</v>
      </c>
      <c r="C837" s="47" t="s">
        <v>17</v>
      </c>
      <c r="D837" s="47" t="s">
        <v>36</v>
      </c>
      <c r="E837" s="210" t="s">
        <v>670</v>
      </c>
      <c r="F837" s="214" t="s">
        <v>648</v>
      </c>
      <c r="G837" s="19"/>
      <c r="H837" s="315">
        <v>132.96</v>
      </c>
      <c r="I837" s="134"/>
      <c r="J837" s="272"/>
    </row>
    <row r="838" spans="1:10" s="55" customFormat="1" ht="25.5" x14ac:dyDescent="0.2">
      <c r="A838" s="357" t="s">
        <v>246</v>
      </c>
      <c r="B838" s="532" t="s">
        <v>82</v>
      </c>
      <c r="C838" s="48" t="s">
        <v>17</v>
      </c>
      <c r="D838" s="48" t="s">
        <v>36</v>
      </c>
      <c r="E838" s="218" t="s">
        <v>670</v>
      </c>
      <c r="F838" s="216" t="s">
        <v>648</v>
      </c>
      <c r="G838" s="20" t="s">
        <v>247</v>
      </c>
      <c r="H838" s="317">
        <v>132.96</v>
      </c>
      <c r="I838" s="134"/>
      <c r="J838" s="273"/>
    </row>
    <row r="839" spans="1:10" s="55" customFormat="1" ht="13.5" x14ac:dyDescent="0.2">
      <c r="A839" s="191" t="s">
        <v>99</v>
      </c>
      <c r="B839" s="532" t="s">
        <v>82</v>
      </c>
      <c r="C839" s="48" t="s">
        <v>17</v>
      </c>
      <c r="D839" s="48" t="s">
        <v>36</v>
      </c>
      <c r="E839" s="218" t="s">
        <v>670</v>
      </c>
      <c r="F839" s="216" t="s">
        <v>648</v>
      </c>
      <c r="G839" s="20" t="s">
        <v>100</v>
      </c>
      <c r="H839" s="317">
        <v>132.96</v>
      </c>
      <c r="I839" s="134"/>
      <c r="J839" s="273"/>
    </row>
    <row r="840" spans="1:10" s="55" customFormat="1" ht="25.5" x14ac:dyDescent="0.2">
      <c r="A840" s="304" t="s">
        <v>162</v>
      </c>
      <c r="B840" s="110">
        <v>701</v>
      </c>
      <c r="C840" s="101" t="s">
        <v>17</v>
      </c>
      <c r="D840" s="41" t="s">
        <v>34</v>
      </c>
      <c r="E840" s="575"/>
      <c r="F840" s="576"/>
      <c r="G840" s="41"/>
      <c r="H840" s="318">
        <v>12309.83</v>
      </c>
      <c r="I840" s="138"/>
      <c r="J840" s="273"/>
    </row>
    <row r="841" spans="1:10" s="55" customFormat="1" ht="38.25" x14ac:dyDescent="0.2">
      <c r="A841" s="296" t="s">
        <v>165</v>
      </c>
      <c r="B841" s="153">
        <v>701</v>
      </c>
      <c r="C841" s="105" t="s">
        <v>17</v>
      </c>
      <c r="D841" s="105" t="s">
        <v>34</v>
      </c>
      <c r="E841" s="208" t="s">
        <v>110</v>
      </c>
      <c r="F841" s="209" t="s">
        <v>72</v>
      </c>
      <c r="G841" s="105"/>
      <c r="H841" s="316">
        <v>134.15</v>
      </c>
      <c r="I841" s="361"/>
      <c r="J841" s="273"/>
    </row>
    <row r="842" spans="1:10" s="55" customFormat="1" ht="27" x14ac:dyDescent="0.2">
      <c r="A842" s="232" t="s">
        <v>739</v>
      </c>
      <c r="B842" s="106">
        <v>701</v>
      </c>
      <c r="C842" s="47" t="s">
        <v>17</v>
      </c>
      <c r="D842" s="47" t="s">
        <v>34</v>
      </c>
      <c r="E842" s="210" t="s">
        <v>737</v>
      </c>
      <c r="F842" s="211" t="s">
        <v>72</v>
      </c>
      <c r="G842" s="47"/>
      <c r="H842" s="315">
        <v>52.2</v>
      </c>
      <c r="I842" s="361"/>
      <c r="J842" s="273"/>
    </row>
    <row r="843" spans="1:10" s="55" customFormat="1" ht="27" x14ac:dyDescent="0.2">
      <c r="A843" s="232" t="s">
        <v>740</v>
      </c>
      <c r="B843" s="106">
        <v>701</v>
      </c>
      <c r="C843" s="47" t="s">
        <v>17</v>
      </c>
      <c r="D843" s="47" t="s">
        <v>34</v>
      </c>
      <c r="E843" s="210" t="s">
        <v>737</v>
      </c>
      <c r="F843" s="211" t="s">
        <v>738</v>
      </c>
      <c r="G843" s="47"/>
      <c r="H843" s="315">
        <v>50</v>
      </c>
      <c r="I843" s="361"/>
      <c r="J843" s="273"/>
    </row>
    <row r="844" spans="1:10" s="55" customFormat="1" x14ac:dyDescent="0.2">
      <c r="A844" s="448" t="s">
        <v>238</v>
      </c>
      <c r="B844" s="107">
        <v>701</v>
      </c>
      <c r="C844" s="48" t="s">
        <v>17</v>
      </c>
      <c r="D844" s="48" t="s">
        <v>34</v>
      </c>
      <c r="E844" s="218" t="s">
        <v>737</v>
      </c>
      <c r="F844" s="216" t="s">
        <v>738</v>
      </c>
      <c r="G844" s="48" t="s">
        <v>239</v>
      </c>
      <c r="H844" s="317">
        <v>50</v>
      </c>
      <c r="I844" s="361"/>
      <c r="J844" s="273"/>
    </row>
    <row r="845" spans="1:10" s="55" customFormat="1" ht="25.5" x14ac:dyDescent="0.2">
      <c r="A845" s="170" t="s">
        <v>90</v>
      </c>
      <c r="B845" s="107">
        <v>701</v>
      </c>
      <c r="C845" s="48" t="s">
        <v>17</v>
      </c>
      <c r="D845" s="48" t="s">
        <v>34</v>
      </c>
      <c r="E845" s="218" t="s">
        <v>737</v>
      </c>
      <c r="F845" s="216" t="s">
        <v>738</v>
      </c>
      <c r="G845" s="48" t="s">
        <v>91</v>
      </c>
      <c r="H845" s="317">
        <v>50</v>
      </c>
      <c r="I845" s="361"/>
      <c r="J845" s="273"/>
    </row>
    <row r="846" spans="1:10" s="55" customFormat="1" ht="27" x14ac:dyDescent="0.2">
      <c r="A846" s="232" t="s">
        <v>742</v>
      </c>
      <c r="B846" s="106">
        <v>701</v>
      </c>
      <c r="C846" s="47" t="s">
        <v>17</v>
      </c>
      <c r="D846" s="47" t="s">
        <v>34</v>
      </c>
      <c r="E846" s="210" t="s">
        <v>737</v>
      </c>
      <c r="F846" s="211" t="s">
        <v>741</v>
      </c>
      <c r="G846" s="47"/>
      <c r="H846" s="315">
        <v>2.2000000000000002</v>
      </c>
      <c r="I846" s="361"/>
      <c r="J846" s="273"/>
    </row>
    <row r="847" spans="1:10" s="55" customFormat="1" x14ac:dyDescent="0.2">
      <c r="A847" s="448" t="s">
        <v>238</v>
      </c>
      <c r="B847" s="107">
        <v>701</v>
      </c>
      <c r="C847" s="48" t="s">
        <v>17</v>
      </c>
      <c r="D847" s="48" t="s">
        <v>34</v>
      </c>
      <c r="E847" s="218" t="s">
        <v>737</v>
      </c>
      <c r="F847" s="216" t="s">
        <v>741</v>
      </c>
      <c r="G847" s="48" t="s">
        <v>239</v>
      </c>
      <c r="H847" s="317">
        <v>2.2000000000000002</v>
      </c>
      <c r="I847" s="361"/>
      <c r="J847" s="273"/>
    </row>
    <row r="848" spans="1:10" s="55" customFormat="1" ht="25.5" x14ac:dyDescent="0.2">
      <c r="A848" s="170" t="s">
        <v>90</v>
      </c>
      <c r="B848" s="107">
        <v>701</v>
      </c>
      <c r="C848" s="48" t="s">
        <v>17</v>
      </c>
      <c r="D848" s="48" t="s">
        <v>34</v>
      </c>
      <c r="E848" s="218" t="s">
        <v>737</v>
      </c>
      <c r="F848" s="216" t="s">
        <v>741</v>
      </c>
      <c r="G848" s="48" t="s">
        <v>91</v>
      </c>
      <c r="H848" s="317">
        <v>2.2000000000000002</v>
      </c>
      <c r="I848" s="361"/>
      <c r="J848" s="273"/>
    </row>
    <row r="849" spans="1:10" s="55" customFormat="1" ht="27" x14ac:dyDescent="0.2">
      <c r="A849" s="155" t="s">
        <v>743</v>
      </c>
      <c r="B849" s="106">
        <v>701</v>
      </c>
      <c r="C849" s="47" t="s">
        <v>744</v>
      </c>
      <c r="D849" s="47" t="s">
        <v>34</v>
      </c>
      <c r="E849" s="210" t="s">
        <v>745</v>
      </c>
      <c r="F849" s="211" t="s">
        <v>172</v>
      </c>
      <c r="G849" s="47"/>
      <c r="H849" s="315">
        <v>81.95</v>
      </c>
      <c r="I849" s="361"/>
      <c r="J849" s="273"/>
    </row>
    <row r="850" spans="1:10" s="55" customFormat="1" x14ac:dyDescent="0.2">
      <c r="A850" s="448" t="s">
        <v>238</v>
      </c>
      <c r="B850" s="107">
        <v>701</v>
      </c>
      <c r="C850" s="48" t="s">
        <v>17</v>
      </c>
      <c r="D850" s="48" t="s">
        <v>34</v>
      </c>
      <c r="E850" s="218" t="s">
        <v>745</v>
      </c>
      <c r="F850" s="216" t="s">
        <v>172</v>
      </c>
      <c r="G850" s="48" t="s">
        <v>239</v>
      </c>
      <c r="H850" s="317">
        <v>81.95</v>
      </c>
      <c r="I850" s="361"/>
      <c r="J850" s="273"/>
    </row>
    <row r="851" spans="1:10" s="55" customFormat="1" ht="25.5" x14ac:dyDescent="0.2">
      <c r="A851" s="170" t="s">
        <v>90</v>
      </c>
      <c r="B851" s="107">
        <v>701</v>
      </c>
      <c r="C851" s="48" t="s">
        <v>17</v>
      </c>
      <c r="D851" s="48" t="s">
        <v>34</v>
      </c>
      <c r="E851" s="218" t="s">
        <v>745</v>
      </c>
      <c r="F851" s="216" t="s">
        <v>172</v>
      </c>
      <c r="G851" s="48" t="s">
        <v>91</v>
      </c>
      <c r="H851" s="317">
        <v>81.95</v>
      </c>
      <c r="I851" s="361"/>
      <c r="J851" s="273"/>
    </row>
    <row r="852" spans="1:10" s="52" customFormat="1" ht="27" x14ac:dyDescent="0.2">
      <c r="A852" s="186" t="s">
        <v>133</v>
      </c>
      <c r="B852" s="106">
        <v>701</v>
      </c>
      <c r="C852" s="47" t="s">
        <v>17</v>
      </c>
      <c r="D852" s="47" t="s">
        <v>34</v>
      </c>
      <c r="E852" s="210" t="s">
        <v>172</v>
      </c>
      <c r="F852" s="211" t="s">
        <v>72</v>
      </c>
      <c r="G852" s="47"/>
      <c r="H852" s="315">
        <v>12070.166000000001</v>
      </c>
      <c r="I852" s="109"/>
      <c r="J852" s="273"/>
    </row>
    <row r="853" spans="1:10" s="46" customFormat="1" x14ac:dyDescent="0.2">
      <c r="A853" s="174" t="s">
        <v>219</v>
      </c>
      <c r="B853" s="153">
        <v>701</v>
      </c>
      <c r="C853" s="89" t="s">
        <v>17</v>
      </c>
      <c r="D853" s="89" t="s">
        <v>34</v>
      </c>
      <c r="E853" s="208" t="s">
        <v>304</v>
      </c>
      <c r="F853" s="209" t="s">
        <v>72</v>
      </c>
      <c r="G853" s="105"/>
      <c r="H853" s="316">
        <v>12055.166000000001</v>
      </c>
      <c r="I853" s="109"/>
      <c r="J853" s="270"/>
    </row>
    <row r="854" spans="1:10" s="46" customFormat="1" ht="13.5" x14ac:dyDescent="0.2">
      <c r="A854" s="194" t="s">
        <v>316</v>
      </c>
      <c r="B854" s="106">
        <v>701</v>
      </c>
      <c r="C854" s="47" t="s">
        <v>17</v>
      </c>
      <c r="D854" s="105" t="s">
        <v>34</v>
      </c>
      <c r="E854" s="208" t="s">
        <v>315</v>
      </c>
      <c r="F854" s="209" t="s">
        <v>72</v>
      </c>
      <c r="G854" s="105"/>
      <c r="H854" s="316">
        <v>12055.166000000001</v>
      </c>
      <c r="I854" s="138"/>
      <c r="J854" s="270"/>
    </row>
    <row r="855" spans="1:10" s="46" customFormat="1" ht="13.5" x14ac:dyDescent="0.2">
      <c r="A855" s="169" t="s">
        <v>224</v>
      </c>
      <c r="B855" s="106">
        <v>701</v>
      </c>
      <c r="C855" s="47" t="s">
        <v>17</v>
      </c>
      <c r="D855" s="47" t="s">
        <v>34</v>
      </c>
      <c r="E855" s="210" t="s">
        <v>315</v>
      </c>
      <c r="F855" s="211" t="s">
        <v>172</v>
      </c>
      <c r="G855" s="47"/>
      <c r="H855" s="315">
        <v>9166.7360000000008</v>
      </c>
      <c r="I855" s="138"/>
      <c r="J855" s="362"/>
    </row>
    <row r="856" spans="1:10" s="44" customFormat="1" ht="38.25" x14ac:dyDescent="0.2">
      <c r="A856" s="411" t="s">
        <v>240</v>
      </c>
      <c r="B856" s="107">
        <v>701</v>
      </c>
      <c r="C856" s="48" t="s">
        <v>17</v>
      </c>
      <c r="D856" s="48" t="s">
        <v>34</v>
      </c>
      <c r="E856" s="218" t="s">
        <v>315</v>
      </c>
      <c r="F856" s="216" t="s">
        <v>172</v>
      </c>
      <c r="G856" s="48" t="s">
        <v>241</v>
      </c>
      <c r="H856" s="317">
        <v>7541.83</v>
      </c>
      <c r="I856" s="361"/>
      <c r="J856" s="274"/>
    </row>
    <row r="857" spans="1:10" s="44" customFormat="1" ht="14.25" x14ac:dyDescent="0.2">
      <c r="A857" s="179" t="s">
        <v>112</v>
      </c>
      <c r="B857" s="107">
        <v>701</v>
      </c>
      <c r="C857" s="48" t="s">
        <v>17</v>
      </c>
      <c r="D857" s="48" t="s">
        <v>34</v>
      </c>
      <c r="E857" s="218" t="s">
        <v>315</v>
      </c>
      <c r="F857" s="216" t="s">
        <v>172</v>
      </c>
      <c r="G857" s="48" t="s">
        <v>113</v>
      </c>
      <c r="H857" s="317">
        <v>7541.83</v>
      </c>
      <c r="I857" s="143"/>
      <c r="J857" s="274"/>
    </row>
    <row r="858" spans="1:10" s="44" customFormat="1" ht="14.25" x14ac:dyDescent="0.2">
      <c r="A858" s="448" t="s">
        <v>238</v>
      </c>
      <c r="B858" s="107">
        <v>701</v>
      </c>
      <c r="C858" s="48" t="s">
        <v>17</v>
      </c>
      <c r="D858" s="48" t="s">
        <v>34</v>
      </c>
      <c r="E858" s="218" t="s">
        <v>315</v>
      </c>
      <c r="F858" s="216" t="s">
        <v>172</v>
      </c>
      <c r="G858" s="48" t="s">
        <v>239</v>
      </c>
      <c r="H858" s="317">
        <v>1596.37</v>
      </c>
      <c r="I858" s="143"/>
      <c r="J858" s="274"/>
    </row>
    <row r="859" spans="1:10" s="44" customFormat="1" ht="25.5" x14ac:dyDescent="0.2">
      <c r="A859" s="170" t="s">
        <v>90</v>
      </c>
      <c r="B859" s="107">
        <v>701</v>
      </c>
      <c r="C859" s="48" t="s">
        <v>17</v>
      </c>
      <c r="D859" s="48" t="s">
        <v>34</v>
      </c>
      <c r="E859" s="218" t="s">
        <v>315</v>
      </c>
      <c r="F859" s="216" t="s">
        <v>172</v>
      </c>
      <c r="G859" s="48" t="s">
        <v>91</v>
      </c>
      <c r="H859" s="317">
        <v>1596.37</v>
      </c>
      <c r="I859" s="143"/>
      <c r="J859" s="274"/>
    </row>
    <row r="860" spans="1:10" s="55" customFormat="1" ht="14.25" x14ac:dyDescent="0.2">
      <c r="A860" s="413" t="s">
        <v>242</v>
      </c>
      <c r="B860" s="107">
        <v>701</v>
      </c>
      <c r="C860" s="48" t="s">
        <v>17</v>
      </c>
      <c r="D860" s="48" t="s">
        <v>34</v>
      </c>
      <c r="E860" s="218" t="s">
        <v>315</v>
      </c>
      <c r="F860" s="216" t="s">
        <v>172</v>
      </c>
      <c r="G860" s="48" t="s">
        <v>243</v>
      </c>
      <c r="H860" s="317">
        <v>28.536000000000001</v>
      </c>
      <c r="I860" s="143"/>
      <c r="J860" s="268"/>
    </row>
    <row r="861" spans="1:10" s="46" customFormat="1" x14ac:dyDescent="0.2">
      <c r="A861" s="170" t="s">
        <v>62</v>
      </c>
      <c r="B861" s="107">
        <v>701</v>
      </c>
      <c r="C861" s="48" t="s">
        <v>17</v>
      </c>
      <c r="D861" s="48" t="s">
        <v>34</v>
      </c>
      <c r="E861" s="218" t="s">
        <v>315</v>
      </c>
      <c r="F861" s="216" t="s">
        <v>172</v>
      </c>
      <c r="G861" s="48" t="s">
        <v>63</v>
      </c>
      <c r="H861" s="317">
        <v>28.536000000000001</v>
      </c>
      <c r="I861" s="135"/>
      <c r="J861" s="270"/>
    </row>
    <row r="862" spans="1:10" s="46" customFormat="1" ht="13.5" x14ac:dyDescent="0.2">
      <c r="A862" s="169" t="s">
        <v>405</v>
      </c>
      <c r="B862" s="106">
        <v>701</v>
      </c>
      <c r="C862" s="47" t="s">
        <v>17</v>
      </c>
      <c r="D862" s="47" t="s">
        <v>34</v>
      </c>
      <c r="E862" s="210" t="s">
        <v>315</v>
      </c>
      <c r="F862" s="460" t="s">
        <v>404</v>
      </c>
      <c r="G862" s="47"/>
      <c r="H862" s="315">
        <v>71.099999999999994</v>
      </c>
      <c r="I862" s="135"/>
      <c r="J862" s="270"/>
    </row>
    <row r="863" spans="1:10" s="46" customFormat="1" ht="38.25" x14ac:dyDescent="0.2">
      <c r="A863" s="170" t="s">
        <v>240</v>
      </c>
      <c r="B863" s="107">
        <v>701</v>
      </c>
      <c r="C863" s="48" t="s">
        <v>17</v>
      </c>
      <c r="D863" s="48" t="s">
        <v>34</v>
      </c>
      <c r="E863" s="218" t="s">
        <v>315</v>
      </c>
      <c r="F863" s="216" t="s">
        <v>404</v>
      </c>
      <c r="G863" s="48" t="s">
        <v>241</v>
      </c>
      <c r="H863" s="317">
        <v>71.099999999999994</v>
      </c>
      <c r="I863" s="135"/>
      <c r="J863" s="270"/>
    </row>
    <row r="864" spans="1:10" s="46" customFormat="1" x14ac:dyDescent="0.2">
      <c r="A864" s="170" t="s">
        <v>112</v>
      </c>
      <c r="B864" s="107">
        <v>701</v>
      </c>
      <c r="C864" s="48" t="s">
        <v>17</v>
      </c>
      <c r="D864" s="48" t="s">
        <v>34</v>
      </c>
      <c r="E864" s="218" t="s">
        <v>315</v>
      </c>
      <c r="F864" s="459" t="s">
        <v>404</v>
      </c>
      <c r="G864" s="48" t="s">
        <v>113</v>
      </c>
      <c r="H864" s="317">
        <v>71.099999999999994</v>
      </c>
      <c r="I864" s="135"/>
      <c r="J864" s="270"/>
    </row>
    <row r="865" spans="1:10" s="46" customFormat="1" ht="13.5" x14ac:dyDescent="0.2">
      <c r="A865" s="169" t="s">
        <v>231</v>
      </c>
      <c r="B865" s="106">
        <v>701</v>
      </c>
      <c r="C865" s="34" t="s">
        <v>17</v>
      </c>
      <c r="D865" s="34" t="s">
        <v>34</v>
      </c>
      <c r="E865" s="210" t="s">
        <v>315</v>
      </c>
      <c r="F865" s="211" t="s">
        <v>168</v>
      </c>
      <c r="G865" s="48"/>
      <c r="H865" s="315">
        <v>1671.53</v>
      </c>
      <c r="I865" s="138"/>
      <c r="J865" s="270"/>
    </row>
    <row r="866" spans="1:10" s="46" customFormat="1" x14ac:dyDescent="0.2">
      <c r="A866" s="448" t="s">
        <v>238</v>
      </c>
      <c r="B866" s="107">
        <v>701</v>
      </c>
      <c r="C866" s="36" t="s">
        <v>17</v>
      </c>
      <c r="D866" s="36" t="s">
        <v>34</v>
      </c>
      <c r="E866" s="218" t="s">
        <v>315</v>
      </c>
      <c r="F866" s="216" t="s">
        <v>168</v>
      </c>
      <c r="G866" s="48" t="s">
        <v>239</v>
      </c>
      <c r="H866" s="317">
        <v>1671.53</v>
      </c>
      <c r="I866" s="138"/>
      <c r="J866" s="270"/>
    </row>
    <row r="867" spans="1:10" s="44" customFormat="1" ht="25.5" x14ac:dyDescent="0.2">
      <c r="A867" s="168" t="s">
        <v>90</v>
      </c>
      <c r="B867" s="107">
        <v>701</v>
      </c>
      <c r="C867" s="36" t="s">
        <v>17</v>
      </c>
      <c r="D867" s="36" t="s">
        <v>34</v>
      </c>
      <c r="E867" s="218" t="s">
        <v>315</v>
      </c>
      <c r="F867" s="216" t="s">
        <v>168</v>
      </c>
      <c r="G867" s="48" t="s">
        <v>91</v>
      </c>
      <c r="H867" s="317">
        <v>1671.53</v>
      </c>
      <c r="I867" s="138"/>
      <c r="J867" s="265"/>
    </row>
    <row r="868" spans="1:10" s="44" customFormat="1" ht="27" x14ac:dyDescent="0.2">
      <c r="A868" s="167" t="s">
        <v>635</v>
      </c>
      <c r="B868" s="106">
        <v>701</v>
      </c>
      <c r="C868" s="47" t="s">
        <v>17</v>
      </c>
      <c r="D868" s="47" t="s">
        <v>34</v>
      </c>
      <c r="E868" s="210" t="s">
        <v>315</v>
      </c>
      <c r="F868" s="211" t="s">
        <v>661</v>
      </c>
      <c r="G868" s="47"/>
      <c r="H868" s="315">
        <v>609</v>
      </c>
      <c r="I868" s="138"/>
      <c r="J868" s="265"/>
    </row>
    <row r="869" spans="1:10" s="44" customFormat="1" ht="38.25" x14ac:dyDescent="0.2">
      <c r="A869" s="411" t="s">
        <v>240</v>
      </c>
      <c r="B869" s="107">
        <v>701</v>
      </c>
      <c r="C869" s="36" t="s">
        <v>17</v>
      </c>
      <c r="D869" s="36" t="s">
        <v>34</v>
      </c>
      <c r="E869" s="218" t="s">
        <v>315</v>
      </c>
      <c r="F869" s="216" t="s">
        <v>661</v>
      </c>
      <c r="G869" s="48" t="s">
        <v>241</v>
      </c>
      <c r="H869" s="317">
        <v>501</v>
      </c>
      <c r="I869" s="138"/>
      <c r="J869" s="265"/>
    </row>
    <row r="870" spans="1:10" s="44" customFormat="1" ht="13.5" x14ac:dyDescent="0.2">
      <c r="A870" s="179" t="s">
        <v>112</v>
      </c>
      <c r="B870" s="107">
        <v>701</v>
      </c>
      <c r="C870" s="36" t="s">
        <v>17</v>
      </c>
      <c r="D870" s="36" t="s">
        <v>34</v>
      </c>
      <c r="E870" s="218" t="s">
        <v>315</v>
      </c>
      <c r="F870" s="216" t="s">
        <v>661</v>
      </c>
      <c r="G870" s="48" t="s">
        <v>113</v>
      </c>
      <c r="H870" s="317">
        <v>501</v>
      </c>
      <c r="I870" s="138"/>
      <c r="J870" s="265"/>
    </row>
    <row r="871" spans="1:10" s="44" customFormat="1" ht="13.5" x14ac:dyDescent="0.2">
      <c r="A871" s="411" t="s">
        <v>244</v>
      </c>
      <c r="B871" s="107">
        <v>701</v>
      </c>
      <c r="C871" s="48" t="s">
        <v>17</v>
      </c>
      <c r="D871" s="48" t="s">
        <v>34</v>
      </c>
      <c r="E871" s="218" t="s">
        <v>315</v>
      </c>
      <c r="F871" s="216" t="s">
        <v>661</v>
      </c>
      <c r="G871" s="48" t="s">
        <v>245</v>
      </c>
      <c r="H871" s="317">
        <v>108</v>
      </c>
      <c r="I871" s="138"/>
      <c r="J871" s="265"/>
    </row>
    <row r="872" spans="1:10" s="44" customFormat="1" ht="13.5" x14ac:dyDescent="0.2">
      <c r="A872" s="181" t="s">
        <v>92</v>
      </c>
      <c r="B872" s="107">
        <v>701</v>
      </c>
      <c r="C872" s="48" t="s">
        <v>17</v>
      </c>
      <c r="D872" s="48" t="s">
        <v>34</v>
      </c>
      <c r="E872" s="218" t="s">
        <v>315</v>
      </c>
      <c r="F872" s="216" t="s">
        <v>661</v>
      </c>
      <c r="G872" s="48" t="s">
        <v>93</v>
      </c>
      <c r="H872" s="317">
        <v>108</v>
      </c>
      <c r="I872" s="138"/>
      <c r="J872" s="265"/>
    </row>
    <row r="873" spans="1:10" s="44" customFormat="1" ht="27" x14ac:dyDescent="0.2">
      <c r="A873" s="186" t="s">
        <v>516</v>
      </c>
      <c r="B873" s="106">
        <v>701</v>
      </c>
      <c r="C873" s="47" t="s">
        <v>17</v>
      </c>
      <c r="D873" s="47" t="s">
        <v>34</v>
      </c>
      <c r="E873" s="210" t="s">
        <v>315</v>
      </c>
      <c r="F873" s="211" t="s">
        <v>102</v>
      </c>
      <c r="G873" s="56"/>
      <c r="H873" s="315">
        <v>105.3</v>
      </c>
      <c r="I873" s="137"/>
      <c r="J873" s="265"/>
    </row>
    <row r="874" spans="1:10" s="46" customFormat="1" ht="38.25" x14ac:dyDescent="0.2">
      <c r="A874" s="411" t="s">
        <v>240</v>
      </c>
      <c r="B874" s="107">
        <v>701</v>
      </c>
      <c r="C874" s="48" t="s">
        <v>17</v>
      </c>
      <c r="D874" s="48" t="s">
        <v>34</v>
      </c>
      <c r="E874" s="218" t="s">
        <v>315</v>
      </c>
      <c r="F874" s="216" t="s">
        <v>102</v>
      </c>
      <c r="G874" s="48" t="s">
        <v>241</v>
      </c>
      <c r="H874" s="317">
        <v>105.3</v>
      </c>
      <c r="I874" s="137"/>
      <c r="J874" s="270"/>
    </row>
    <row r="875" spans="1:10" s="55" customFormat="1" x14ac:dyDescent="0.2">
      <c r="A875" s="179" t="s">
        <v>112</v>
      </c>
      <c r="B875" s="107">
        <v>701</v>
      </c>
      <c r="C875" s="48" t="s">
        <v>17</v>
      </c>
      <c r="D875" s="48" t="s">
        <v>34</v>
      </c>
      <c r="E875" s="218" t="s">
        <v>315</v>
      </c>
      <c r="F875" s="216" t="s">
        <v>102</v>
      </c>
      <c r="G875" s="48" t="s">
        <v>113</v>
      </c>
      <c r="H875" s="317">
        <v>105.3</v>
      </c>
      <c r="I875" s="138"/>
      <c r="J875" s="268"/>
    </row>
    <row r="876" spans="1:10" s="55" customFormat="1" ht="27" x14ac:dyDescent="0.2">
      <c r="A876" s="186" t="s">
        <v>605</v>
      </c>
      <c r="B876" s="106">
        <v>701</v>
      </c>
      <c r="C876" s="47" t="s">
        <v>17</v>
      </c>
      <c r="D876" s="47" t="s">
        <v>34</v>
      </c>
      <c r="E876" s="210" t="s">
        <v>315</v>
      </c>
      <c r="F876" s="211" t="s">
        <v>103</v>
      </c>
      <c r="G876" s="56"/>
      <c r="H876" s="315">
        <v>368.1</v>
      </c>
      <c r="I876" s="135"/>
      <c r="J876" s="268"/>
    </row>
    <row r="877" spans="1:10" s="55" customFormat="1" ht="38.25" x14ac:dyDescent="0.2">
      <c r="A877" s="411" t="s">
        <v>240</v>
      </c>
      <c r="B877" s="107">
        <v>701</v>
      </c>
      <c r="C877" s="48" t="s">
        <v>17</v>
      </c>
      <c r="D877" s="48" t="s">
        <v>34</v>
      </c>
      <c r="E877" s="218" t="s">
        <v>315</v>
      </c>
      <c r="F877" s="216" t="s">
        <v>103</v>
      </c>
      <c r="G877" s="48" t="s">
        <v>241</v>
      </c>
      <c r="H877" s="317">
        <v>368.1</v>
      </c>
      <c r="I877" s="135"/>
      <c r="J877" s="268"/>
    </row>
    <row r="878" spans="1:10" s="54" customFormat="1" x14ac:dyDescent="0.2">
      <c r="A878" s="179" t="s">
        <v>112</v>
      </c>
      <c r="B878" s="107">
        <v>701</v>
      </c>
      <c r="C878" s="48" t="s">
        <v>17</v>
      </c>
      <c r="D878" s="48" t="s">
        <v>34</v>
      </c>
      <c r="E878" s="218" t="s">
        <v>315</v>
      </c>
      <c r="F878" s="216" t="s">
        <v>103</v>
      </c>
      <c r="G878" s="48" t="s">
        <v>113</v>
      </c>
      <c r="H878" s="317">
        <v>368.1</v>
      </c>
      <c r="I878" s="135"/>
      <c r="J878" s="269"/>
    </row>
    <row r="879" spans="1:10" s="54" customFormat="1" ht="27" x14ac:dyDescent="0.2">
      <c r="A879" s="189" t="s">
        <v>383</v>
      </c>
      <c r="B879" s="106">
        <v>701</v>
      </c>
      <c r="C879" s="47" t="s">
        <v>17</v>
      </c>
      <c r="D879" s="47" t="s">
        <v>34</v>
      </c>
      <c r="E879" s="210" t="s">
        <v>315</v>
      </c>
      <c r="F879" s="214" t="s">
        <v>105</v>
      </c>
      <c r="G879" s="47"/>
      <c r="H879" s="315">
        <v>63.4</v>
      </c>
      <c r="I879" s="133"/>
      <c r="J879" s="269"/>
    </row>
    <row r="880" spans="1:10" s="54" customFormat="1" ht="38.25" x14ac:dyDescent="0.2">
      <c r="A880" s="411" t="s">
        <v>240</v>
      </c>
      <c r="B880" s="107">
        <v>701</v>
      </c>
      <c r="C880" s="48" t="s">
        <v>17</v>
      </c>
      <c r="D880" s="48" t="s">
        <v>34</v>
      </c>
      <c r="E880" s="218" t="s">
        <v>315</v>
      </c>
      <c r="F880" s="216" t="s">
        <v>105</v>
      </c>
      <c r="G880" s="48" t="s">
        <v>241</v>
      </c>
      <c r="H880" s="317">
        <v>56.8</v>
      </c>
      <c r="I880" s="133"/>
      <c r="J880" s="269"/>
    </row>
    <row r="881" spans="1:10" s="46" customFormat="1" x14ac:dyDescent="0.2">
      <c r="A881" s="179" t="s">
        <v>112</v>
      </c>
      <c r="B881" s="107">
        <v>701</v>
      </c>
      <c r="C881" s="48" t="s">
        <v>17</v>
      </c>
      <c r="D881" s="48" t="s">
        <v>34</v>
      </c>
      <c r="E881" s="218" t="s">
        <v>315</v>
      </c>
      <c r="F881" s="216" t="s">
        <v>105</v>
      </c>
      <c r="G881" s="48" t="s">
        <v>113</v>
      </c>
      <c r="H881" s="317">
        <v>56.8</v>
      </c>
      <c r="I881" s="133"/>
      <c r="J881" s="270"/>
    </row>
    <row r="882" spans="1:10" s="46" customFormat="1" x14ac:dyDescent="0.2">
      <c r="A882" s="411" t="s">
        <v>244</v>
      </c>
      <c r="B882" s="107">
        <v>701</v>
      </c>
      <c r="C882" s="48" t="s">
        <v>17</v>
      </c>
      <c r="D882" s="48" t="s">
        <v>34</v>
      </c>
      <c r="E882" s="218" t="s">
        <v>315</v>
      </c>
      <c r="F882" s="216" t="s">
        <v>105</v>
      </c>
      <c r="G882" s="48" t="s">
        <v>245</v>
      </c>
      <c r="H882" s="317">
        <v>6.6</v>
      </c>
      <c r="I882" s="73"/>
      <c r="J882" s="73"/>
    </row>
    <row r="883" spans="1:10" s="44" customFormat="1" ht="13.5" x14ac:dyDescent="0.2">
      <c r="A883" s="181" t="s">
        <v>92</v>
      </c>
      <c r="B883" s="107">
        <v>701</v>
      </c>
      <c r="C883" s="48" t="s">
        <v>17</v>
      </c>
      <c r="D883" s="48" t="s">
        <v>34</v>
      </c>
      <c r="E883" s="218" t="s">
        <v>315</v>
      </c>
      <c r="F883" s="216" t="s">
        <v>105</v>
      </c>
      <c r="G883" s="48" t="s">
        <v>93</v>
      </c>
      <c r="H883" s="317">
        <v>6.6</v>
      </c>
      <c r="I883" s="73"/>
      <c r="J883" s="259"/>
    </row>
    <row r="884" spans="1:10" s="55" customFormat="1" ht="40.5" x14ac:dyDescent="0.2">
      <c r="A884" s="186" t="s">
        <v>565</v>
      </c>
      <c r="B884" s="111" t="s">
        <v>82</v>
      </c>
      <c r="C884" s="47" t="s">
        <v>17</v>
      </c>
      <c r="D884" s="47" t="s">
        <v>34</v>
      </c>
      <c r="E884" s="213" t="s">
        <v>194</v>
      </c>
      <c r="F884" s="214" t="s">
        <v>72</v>
      </c>
      <c r="G884" s="56"/>
      <c r="H884" s="315">
        <v>15</v>
      </c>
      <c r="I884" s="135"/>
      <c r="J884" s="268"/>
    </row>
    <row r="885" spans="1:10" s="55" customFormat="1" ht="27" x14ac:dyDescent="0.25">
      <c r="A885" s="446" t="s">
        <v>206</v>
      </c>
      <c r="B885" s="111" t="s">
        <v>82</v>
      </c>
      <c r="C885" s="47" t="s">
        <v>17</v>
      </c>
      <c r="D885" s="47" t="s">
        <v>34</v>
      </c>
      <c r="E885" s="213" t="s">
        <v>339</v>
      </c>
      <c r="F885" s="214" t="s">
        <v>72</v>
      </c>
      <c r="G885" s="47"/>
      <c r="H885" s="315">
        <v>15</v>
      </c>
      <c r="I885" s="135"/>
      <c r="J885" s="268"/>
    </row>
    <row r="886" spans="1:10" s="55" customFormat="1" ht="40.5" x14ac:dyDescent="0.25">
      <c r="A886" s="464" t="s">
        <v>439</v>
      </c>
      <c r="B886" s="111" t="s">
        <v>82</v>
      </c>
      <c r="C886" s="47" t="s">
        <v>17</v>
      </c>
      <c r="D886" s="47" t="s">
        <v>34</v>
      </c>
      <c r="E886" s="213" t="s">
        <v>438</v>
      </c>
      <c r="F886" s="305" t="s">
        <v>72</v>
      </c>
      <c r="G886" s="47"/>
      <c r="H886" s="315">
        <v>15</v>
      </c>
      <c r="I886" s="135"/>
      <c r="J886" s="268"/>
    </row>
    <row r="887" spans="1:10" s="55" customFormat="1" ht="13.5" x14ac:dyDescent="0.2">
      <c r="A887" s="169" t="s">
        <v>224</v>
      </c>
      <c r="B887" s="111" t="s">
        <v>82</v>
      </c>
      <c r="C887" s="47" t="s">
        <v>17</v>
      </c>
      <c r="D887" s="47" t="s">
        <v>34</v>
      </c>
      <c r="E887" s="213" t="s">
        <v>438</v>
      </c>
      <c r="F887" s="305" t="s">
        <v>172</v>
      </c>
      <c r="G887" s="47"/>
      <c r="H887" s="315">
        <v>15</v>
      </c>
      <c r="I887" s="135"/>
      <c r="J887" s="268"/>
    </row>
    <row r="888" spans="1:10" s="55" customFormat="1" x14ac:dyDescent="0.2">
      <c r="A888" s="458" t="s">
        <v>238</v>
      </c>
      <c r="B888" s="58" t="s">
        <v>82</v>
      </c>
      <c r="C888" s="48" t="s">
        <v>17</v>
      </c>
      <c r="D888" s="48" t="s">
        <v>34</v>
      </c>
      <c r="E888" s="215" t="s">
        <v>438</v>
      </c>
      <c r="F888" s="223" t="s">
        <v>172</v>
      </c>
      <c r="G888" s="48" t="s">
        <v>239</v>
      </c>
      <c r="H888" s="317">
        <v>15</v>
      </c>
      <c r="I888" s="135"/>
      <c r="J888" s="268"/>
    </row>
    <row r="889" spans="1:10" s="55" customFormat="1" ht="25.5" x14ac:dyDescent="0.2">
      <c r="A889" s="170" t="s">
        <v>90</v>
      </c>
      <c r="B889" s="58" t="s">
        <v>82</v>
      </c>
      <c r="C889" s="48" t="s">
        <v>17</v>
      </c>
      <c r="D889" s="48" t="s">
        <v>34</v>
      </c>
      <c r="E889" s="215" t="s">
        <v>438</v>
      </c>
      <c r="F889" s="223" t="s">
        <v>172</v>
      </c>
      <c r="G889" s="48" t="s">
        <v>91</v>
      </c>
      <c r="H889" s="317">
        <v>15</v>
      </c>
      <c r="I889" s="135"/>
      <c r="J889" s="268"/>
    </row>
    <row r="890" spans="1:10" s="55" customFormat="1" ht="40.5" x14ac:dyDescent="0.2">
      <c r="A890" s="169" t="s">
        <v>735</v>
      </c>
      <c r="B890" s="520" t="s">
        <v>82</v>
      </c>
      <c r="C890" s="519" t="s">
        <v>17</v>
      </c>
      <c r="D890" s="519" t="s">
        <v>33</v>
      </c>
      <c r="E890" s="210" t="s">
        <v>736</v>
      </c>
      <c r="F890" s="214" t="s">
        <v>648</v>
      </c>
      <c r="G890" s="19"/>
      <c r="H890" s="315">
        <v>105.514</v>
      </c>
      <c r="I890" s="109"/>
      <c r="J890" s="273"/>
    </row>
    <row r="891" spans="1:10" s="55" customFormat="1" x14ac:dyDescent="0.2">
      <c r="A891" s="416" t="s">
        <v>238</v>
      </c>
      <c r="B891" s="515" t="s">
        <v>82</v>
      </c>
      <c r="C891" s="516" t="s">
        <v>17</v>
      </c>
      <c r="D891" s="516" t="s">
        <v>33</v>
      </c>
      <c r="E891" s="218" t="s">
        <v>732</v>
      </c>
      <c r="F891" s="216" t="s">
        <v>648</v>
      </c>
      <c r="G891" s="20" t="s">
        <v>239</v>
      </c>
      <c r="H891" s="317">
        <v>105.514</v>
      </c>
      <c r="I891" s="109"/>
      <c r="J891" s="273"/>
    </row>
    <row r="892" spans="1:10" s="55" customFormat="1" ht="25.5" x14ac:dyDescent="0.2">
      <c r="A892" s="170" t="s">
        <v>90</v>
      </c>
      <c r="B892" s="515" t="s">
        <v>82</v>
      </c>
      <c r="C892" s="516" t="s">
        <v>17</v>
      </c>
      <c r="D892" s="516" t="s">
        <v>33</v>
      </c>
      <c r="E892" s="218" t="s">
        <v>732</v>
      </c>
      <c r="F892" s="216" t="s">
        <v>648</v>
      </c>
      <c r="G892" s="20" t="s">
        <v>91</v>
      </c>
      <c r="H892" s="317">
        <v>105.514</v>
      </c>
      <c r="I892" s="109"/>
      <c r="J892" s="273"/>
    </row>
    <row r="893" spans="1:10" s="52" customFormat="1" x14ac:dyDescent="0.2">
      <c r="A893" s="190" t="s">
        <v>20</v>
      </c>
      <c r="B893" s="110">
        <v>701</v>
      </c>
      <c r="C893" s="41" t="s">
        <v>17</v>
      </c>
      <c r="D893" s="41" t="s">
        <v>17</v>
      </c>
      <c r="E893" s="575"/>
      <c r="F893" s="576"/>
      <c r="G893" s="41"/>
      <c r="H893" s="322">
        <v>2883.3100000000004</v>
      </c>
      <c r="I893" s="139"/>
      <c r="J893" s="271"/>
    </row>
    <row r="894" spans="1:10" s="52" customFormat="1" ht="27" x14ac:dyDescent="0.2">
      <c r="A894" s="186" t="s">
        <v>590</v>
      </c>
      <c r="B894" s="106">
        <v>701</v>
      </c>
      <c r="C894" s="47" t="s">
        <v>17</v>
      </c>
      <c r="D894" s="47" t="s">
        <v>17</v>
      </c>
      <c r="E894" s="210" t="s">
        <v>77</v>
      </c>
      <c r="F894" s="211" t="s">
        <v>72</v>
      </c>
      <c r="G894" s="105"/>
      <c r="H894" s="315">
        <v>2159.7000000000003</v>
      </c>
      <c r="I894" s="139"/>
      <c r="J894" s="271"/>
    </row>
    <row r="895" spans="1:10" s="52" customFormat="1" ht="27" x14ac:dyDescent="0.2">
      <c r="A895" s="192" t="s">
        <v>356</v>
      </c>
      <c r="B895" s="106">
        <v>701</v>
      </c>
      <c r="C895" s="47" t="s">
        <v>17</v>
      </c>
      <c r="D895" s="47" t="s">
        <v>17</v>
      </c>
      <c r="E895" s="210" t="s">
        <v>77</v>
      </c>
      <c r="F895" s="211" t="s">
        <v>136</v>
      </c>
      <c r="G895" s="47"/>
      <c r="H895" s="315">
        <v>460.96</v>
      </c>
      <c r="I895" s="139"/>
      <c r="J895" s="271"/>
    </row>
    <row r="896" spans="1:10" s="55" customFormat="1" ht="27" x14ac:dyDescent="0.2">
      <c r="A896" s="192" t="s">
        <v>357</v>
      </c>
      <c r="B896" s="106">
        <v>701</v>
      </c>
      <c r="C896" s="47" t="s">
        <v>17</v>
      </c>
      <c r="D896" s="47" t="s">
        <v>17</v>
      </c>
      <c r="E896" s="210" t="s">
        <v>318</v>
      </c>
      <c r="F896" s="211" t="s">
        <v>72</v>
      </c>
      <c r="G896" s="47"/>
      <c r="H896" s="315">
        <v>370.16</v>
      </c>
      <c r="I896" s="139"/>
      <c r="J896" s="273"/>
    </row>
    <row r="897" spans="1:10" s="55" customFormat="1" ht="13.5" x14ac:dyDescent="0.2">
      <c r="A897" s="155" t="s">
        <v>370</v>
      </c>
      <c r="B897" s="106">
        <v>701</v>
      </c>
      <c r="C897" s="47" t="s">
        <v>17</v>
      </c>
      <c r="D897" s="47" t="s">
        <v>17</v>
      </c>
      <c r="E897" s="210" t="s">
        <v>318</v>
      </c>
      <c r="F897" s="211" t="s">
        <v>111</v>
      </c>
      <c r="G897" s="141"/>
      <c r="H897" s="312">
        <v>262.60000000000002</v>
      </c>
      <c r="I897" s="109"/>
      <c r="J897" s="273"/>
    </row>
    <row r="898" spans="1:10" s="51" customFormat="1" ht="13.5" x14ac:dyDescent="0.2">
      <c r="A898" s="448" t="s">
        <v>238</v>
      </c>
      <c r="B898" s="107">
        <v>701</v>
      </c>
      <c r="C898" s="48" t="s">
        <v>17</v>
      </c>
      <c r="D898" s="48" t="s">
        <v>17</v>
      </c>
      <c r="E898" s="218" t="s">
        <v>318</v>
      </c>
      <c r="F898" s="216" t="s">
        <v>111</v>
      </c>
      <c r="G898" s="28" t="s">
        <v>239</v>
      </c>
      <c r="H898" s="314">
        <v>262.60000000000002</v>
      </c>
      <c r="I898" s="109"/>
      <c r="J898" s="272"/>
    </row>
    <row r="899" spans="1:10" s="52" customFormat="1" ht="25.5" x14ac:dyDescent="0.2">
      <c r="A899" s="179" t="s">
        <v>90</v>
      </c>
      <c r="B899" s="107">
        <v>701</v>
      </c>
      <c r="C899" s="48" t="s">
        <v>17</v>
      </c>
      <c r="D899" s="48" t="s">
        <v>17</v>
      </c>
      <c r="E899" s="218" t="s">
        <v>318</v>
      </c>
      <c r="F899" s="216" t="s">
        <v>111</v>
      </c>
      <c r="G899" s="59">
        <v>240</v>
      </c>
      <c r="H899" s="314">
        <v>262.60000000000002</v>
      </c>
      <c r="I899" s="108"/>
      <c r="J899" s="271"/>
    </row>
    <row r="900" spans="1:10" s="52" customFormat="1" ht="27" x14ac:dyDescent="0.2">
      <c r="A900" s="192" t="s">
        <v>356</v>
      </c>
      <c r="B900" s="106">
        <v>701</v>
      </c>
      <c r="C900" s="47" t="s">
        <v>17</v>
      </c>
      <c r="D900" s="47" t="s">
        <v>17</v>
      </c>
      <c r="E900" s="210" t="s">
        <v>318</v>
      </c>
      <c r="F900" s="211" t="s">
        <v>136</v>
      </c>
      <c r="G900" s="47"/>
      <c r="H900" s="315">
        <v>107.56</v>
      </c>
      <c r="I900" s="139"/>
      <c r="J900" s="271"/>
    </row>
    <row r="901" spans="1:10" s="52" customFormat="1" ht="38.25" x14ac:dyDescent="0.2">
      <c r="A901" s="411" t="s">
        <v>240</v>
      </c>
      <c r="B901" s="107">
        <v>701</v>
      </c>
      <c r="C901" s="48" t="s">
        <v>17</v>
      </c>
      <c r="D901" s="48" t="s">
        <v>17</v>
      </c>
      <c r="E901" s="218" t="s">
        <v>318</v>
      </c>
      <c r="F901" s="216" t="s">
        <v>136</v>
      </c>
      <c r="G901" s="48" t="s">
        <v>241</v>
      </c>
      <c r="H901" s="317">
        <v>61.56</v>
      </c>
      <c r="I901" s="139"/>
      <c r="J901" s="271"/>
    </row>
    <row r="902" spans="1:10" s="52" customFormat="1" x14ac:dyDescent="0.2">
      <c r="A902" s="179" t="s">
        <v>112</v>
      </c>
      <c r="B902" s="107">
        <v>701</v>
      </c>
      <c r="C902" s="48" t="s">
        <v>17</v>
      </c>
      <c r="D902" s="48" t="s">
        <v>17</v>
      </c>
      <c r="E902" s="218" t="s">
        <v>318</v>
      </c>
      <c r="F902" s="216" t="s">
        <v>136</v>
      </c>
      <c r="G902" s="48" t="s">
        <v>113</v>
      </c>
      <c r="H902" s="317">
        <v>61.56</v>
      </c>
      <c r="I902" s="139"/>
      <c r="J902" s="271"/>
    </row>
    <row r="903" spans="1:10" s="52" customFormat="1" x14ac:dyDescent="0.2">
      <c r="A903" s="448" t="s">
        <v>238</v>
      </c>
      <c r="B903" s="107">
        <v>701</v>
      </c>
      <c r="C903" s="48" t="s">
        <v>17</v>
      </c>
      <c r="D903" s="48" t="s">
        <v>17</v>
      </c>
      <c r="E903" s="218" t="s">
        <v>318</v>
      </c>
      <c r="F903" s="216" t="s">
        <v>136</v>
      </c>
      <c r="G903" s="48" t="s">
        <v>239</v>
      </c>
      <c r="H903" s="317">
        <v>46</v>
      </c>
      <c r="I903" s="139"/>
      <c r="J903" s="271"/>
    </row>
    <row r="904" spans="1:10" s="52" customFormat="1" ht="25.5" x14ac:dyDescent="0.2">
      <c r="A904" s="179" t="s">
        <v>90</v>
      </c>
      <c r="B904" s="107">
        <v>701</v>
      </c>
      <c r="C904" s="48" t="s">
        <v>17</v>
      </c>
      <c r="D904" s="48" t="s">
        <v>17</v>
      </c>
      <c r="E904" s="218" t="s">
        <v>318</v>
      </c>
      <c r="F904" s="216" t="s">
        <v>136</v>
      </c>
      <c r="G904" s="48" t="s">
        <v>91</v>
      </c>
      <c r="H904" s="317">
        <v>46</v>
      </c>
      <c r="I904" s="139"/>
      <c r="J904" s="271"/>
    </row>
    <row r="905" spans="1:10" s="46" customFormat="1" ht="27" x14ac:dyDescent="0.2">
      <c r="A905" s="155" t="s">
        <v>355</v>
      </c>
      <c r="B905" s="47" t="s">
        <v>115</v>
      </c>
      <c r="C905" s="47" t="s">
        <v>17</v>
      </c>
      <c r="D905" s="47" t="s">
        <v>17</v>
      </c>
      <c r="E905" s="210" t="s">
        <v>354</v>
      </c>
      <c r="F905" s="211" t="s">
        <v>72</v>
      </c>
      <c r="G905" s="47"/>
      <c r="H905" s="324">
        <v>0</v>
      </c>
      <c r="I905" s="137"/>
      <c r="J905" s="265"/>
    </row>
    <row r="906" spans="1:10" s="46" customFormat="1" ht="13.5" x14ac:dyDescent="0.2">
      <c r="A906" s="155" t="s">
        <v>370</v>
      </c>
      <c r="B906" s="47" t="s">
        <v>115</v>
      </c>
      <c r="C906" s="47" t="s">
        <v>17</v>
      </c>
      <c r="D906" s="47" t="s">
        <v>17</v>
      </c>
      <c r="E906" s="210" t="s">
        <v>354</v>
      </c>
      <c r="F906" s="211" t="s">
        <v>111</v>
      </c>
      <c r="G906" s="47"/>
      <c r="H906" s="324">
        <v>0</v>
      </c>
      <c r="I906" s="137"/>
      <c r="J906" s="265"/>
    </row>
    <row r="907" spans="1:10" s="46" customFormat="1" ht="13.5" x14ac:dyDescent="0.2">
      <c r="A907" s="448" t="s">
        <v>238</v>
      </c>
      <c r="B907" s="48" t="s">
        <v>115</v>
      </c>
      <c r="C907" s="48" t="s">
        <v>17</v>
      </c>
      <c r="D907" s="48" t="s">
        <v>17</v>
      </c>
      <c r="E907" s="215" t="s">
        <v>354</v>
      </c>
      <c r="F907" s="216" t="s">
        <v>111</v>
      </c>
      <c r="G907" s="48" t="s">
        <v>239</v>
      </c>
      <c r="H907" s="325">
        <v>0</v>
      </c>
      <c r="I907" s="137"/>
      <c r="J907" s="265"/>
    </row>
    <row r="908" spans="1:10" s="46" customFormat="1" ht="25.5" x14ac:dyDescent="0.2">
      <c r="A908" s="170" t="s">
        <v>90</v>
      </c>
      <c r="B908" s="48" t="s">
        <v>115</v>
      </c>
      <c r="C908" s="48" t="s">
        <v>17</v>
      </c>
      <c r="D908" s="48" t="s">
        <v>17</v>
      </c>
      <c r="E908" s="215" t="s">
        <v>354</v>
      </c>
      <c r="F908" s="216" t="s">
        <v>111</v>
      </c>
      <c r="G908" s="48" t="s">
        <v>91</v>
      </c>
      <c r="H908" s="317">
        <v>0</v>
      </c>
      <c r="I908" s="137"/>
      <c r="J908" s="265"/>
    </row>
    <row r="909" spans="1:10" s="46" customFormat="1" ht="27" x14ac:dyDescent="0.2">
      <c r="A909" s="192" t="s">
        <v>356</v>
      </c>
      <c r="B909" s="47" t="s">
        <v>115</v>
      </c>
      <c r="C909" s="47" t="s">
        <v>17</v>
      </c>
      <c r="D909" s="47" t="s">
        <v>17</v>
      </c>
      <c r="E909" s="210" t="s">
        <v>354</v>
      </c>
      <c r="F909" s="214" t="s">
        <v>136</v>
      </c>
      <c r="G909" s="47"/>
      <c r="H909" s="324">
        <v>0</v>
      </c>
      <c r="I909" s="137"/>
      <c r="J909" s="265"/>
    </row>
    <row r="910" spans="1:10" s="46" customFormat="1" ht="38.25" x14ac:dyDescent="0.2">
      <c r="A910" s="411" t="s">
        <v>240</v>
      </c>
      <c r="B910" s="48" t="s">
        <v>115</v>
      </c>
      <c r="C910" s="48" t="s">
        <v>17</v>
      </c>
      <c r="D910" s="48" t="s">
        <v>17</v>
      </c>
      <c r="E910" s="215" t="s">
        <v>354</v>
      </c>
      <c r="F910" s="216" t="s">
        <v>136</v>
      </c>
      <c r="G910" s="48" t="s">
        <v>241</v>
      </c>
      <c r="H910" s="325">
        <v>0</v>
      </c>
      <c r="I910" s="137"/>
      <c r="J910" s="265"/>
    </row>
    <row r="911" spans="1:10" s="46" customFormat="1" ht="13.5" x14ac:dyDescent="0.2">
      <c r="A911" s="179" t="s">
        <v>112</v>
      </c>
      <c r="B911" s="48" t="s">
        <v>115</v>
      </c>
      <c r="C911" s="48" t="s">
        <v>17</v>
      </c>
      <c r="D911" s="48" t="s">
        <v>17</v>
      </c>
      <c r="E911" s="215" t="s">
        <v>354</v>
      </c>
      <c r="F911" s="216" t="s">
        <v>136</v>
      </c>
      <c r="G911" s="48" t="s">
        <v>113</v>
      </c>
      <c r="H911" s="325"/>
      <c r="I911" s="137"/>
      <c r="J911" s="265"/>
    </row>
    <row r="912" spans="1:10" s="46" customFormat="1" ht="13.5" x14ac:dyDescent="0.2">
      <c r="A912" s="448" t="s">
        <v>238</v>
      </c>
      <c r="B912" s="48" t="s">
        <v>115</v>
      </c>
      <c r="C912" s="48" t="s">
        <v>17</v>
      </c>
      <c r="D912" s="48" t="s">
        <v>17</v>
      </c>
      <c r="E912" s="215" t="s">
        <v>354</v>
      </c>
      <c r="F912" s="216" t="s">
        <v>136</v>
      </c>
      <c r="G912" s="48" t="s">
        <v>239</v>
      </c>
      <c r="H912" s="325">
        <v>0</v>
      </c>
      <c r="I912" s="137"/>
      <c r="J912" s="265"/>
    </row>
    <row r="913" spans="1:10" s="46" customFormat="1" ht="25.5" x14ac:dyDescent="0.2">
      <c r="A913" s="170" t="s">
        <v>90</v>
      </c>
      <c r="B913" s="48" t="s">
        <v>115</v>
      </c>
      <c r="C913" s="48" t="s">
        <v>17</v>
      </c>
      <c r="D913" s="48" t="s">
        <v>17</v>
      </c>
      <c r="E913" s="215" t="s">
        <v>354</v>
      </c>
      <c r="F913" s="216" t="s">
        <v>136</v>
      </c>
      <c r="G913" s="48" t="s">
        <v>91</v>
      </c>
      <c r="H913" s="325"/>
      <c r="I913" s="137"/>
      <c r="J913" s="265"/>
    </row>
    <row r="914" spans="1:10" s="55" customFormat="1" ht="27" x14ac:dyDescent="0.2">
      <c r="A914" s="192" t="s">
        <v>358</v>
      </c>
      <c r="B914" s="106">
        <v>701</v>
      </c>
      <c r="C914" s="47" t="s">
        <v>17</v>
      </c>
      <c r="D914" s="47" t="s">
        <v>17</v>
      </c>
      <c r="E914" s="210" t="s">
        <v>319</v>
      </c>
      <c r="F914" s="214" t="s">
        <v>72</v>
      </c>
      <c r="G914" s="47"/>
      <c r="H914" s="315">
        <v>1633.53</v>
      </c>
      <c r="I914" s="139"/>
      <c r="J914" s="273"/>
    </row>
    <row r="915" spans="1:10" s="55" customFormat="1" ht="13.5" x14ac:dyDescent="0.2">
      <c r="A915" s="155" t="s">
        <v>370</v>
      </c>
      <c r="B915" s="106">
        <v>701</v>
      </c>
      <c r="C915" s="47" t="s">
        <v>17</v>
      </c>
      <c r="D915" s="47" t="s">
        <v>17</v>
      </c>
      <c r="E915" s="210" t="s">
        <v>319</v>
      </c>
      <c r="F915" s="211" t="s">
        <v>111</v>
      </c>
      <c r="G915" s="47"/>
      <c r="H915" s="315">
        <v>1463.2</v>
      </c>
      <c r="I915" s="109"/>
      <c r="J915" s="93"/>
    </row>
    <row r="916" spans="1:10" s="46" customFormat="1" x14ac:dyDescent="0.2">
      <c r="A916" s="448" t="s">
        <v>238</v>
      </c>
      <c r="B916" s="107">
        <v>701</v>
      </c>
      <c r="C916" s="48" t="s">
        <v>17</v>
      </c>
      <c r="D916" s="48" t="s">
        <v>17</v>
      </c>
      <c r="E916" s="215" t="s">
        <v>319</v>
      </c>
      <c r="F916" s="216" t="s">
        <v>111</v>
      </c>
      <c r="G916" s="48" t="s">
        <v>239</v>
      </c>
      <c r="H916" s="317">
        <v>1463.2</v>
      </c>
      <c r="I916" s="113"/>
      <c r="J916" s="259"/>
    </row>
    <row r="917" spans="1:10" s="54" customFormat="1" ht="25.5" x14ac:dyDescent="0.2">
      <c r="A917" s="179" t="s">
        <v>90</v>
      </c>
      <c r="B917" s="107">
        <v>701</v>
      </c>
      <c r="C917" s="48" t="s">
        <v>17</v>
      </c>
      <c r="D917" s="48" t="s">
        <v>17</v>
      </c>
      <c r="E917" s="215" t="s">
        <v>319</v>
      </c>
      <c r="F917" s="216" t="s">
        <v>111</v>
      </c>
      <c r="G917" s="48" t="s">
        <v>91</v>
      </c>
      <c r="H917" s="317">
        <v>1463.2</v>
      </c>
      <c r="I917" s="60"/>
      <c r="J917" s="269"/>
    </row>
    <row r="918" spans="1:10" s="54" customFormat="1" ht="27" x14ac:dyDescent="0.2">
      <c r="A918" s="192" t="s">
        <v>356</v>
      </c>
      <c r="B918" s="106">
        <v>701</v>
      </c>
      <c r="C918" s="56" t="s">
        <v>17</v>
      </c>
      <c r="D918" s="56" t="s">
        <v>17</v>
      </c>
      <c r="E918" s="210" t="s">
        <v>319</v>
      </c>
      <c r="F918" s="211" t="s">
        <v>136</v>
      </c>
      <c r="G918" s="56"/>
      <c r="H918" s="315">
        <v>170.32999999999998</v>
      </c>
      <c r="I918" s="133"/>
      <c r="J918" s="269"/>
    </row>
    <row r="919" spans="1:10" s="54" customFormat="1" ht="38.25" x14ac:dyDescent="0.2">
      <c r="A919" s="411" t="s">
        <v>240</v>
      </c>
      <c r="B919" s="107">
        <v>701</v>
      </c>
      <c r="C919" s="48" t="s">
        <v>17</v>
      </c>
      <c r="D919" s="48" t="s">
        <v>17</v>
      </c>
      <c r="E919" s="215" t="s">
        <v>319</v>
      </c>
      <c r="F919" s="216" t="s">
        <v>136</v>
      </c>
      <c r="G919" s="48" t="s">
        <v>241</v>
      </c>
      <c r="H919" s="317">
        <v>65.099999999999994</v>
      </c>
      <c r="I919" s="133"/>
      <c r="J919" s="269"/>
    </row>
    <row r="920" spans="1:10" s="54" customFormat="1" x14ac:dyDescent="0.2">
      <c r="A920" s="179" t="s">
        <v>112</v>
      </c>
      <c r="B920" s="107">
        <v>701</v>
      </c>
      <c r="C920" s="48" t="s">
        <v>17</v>
      </c>
      <c r="D920" s="48" t="s">
        <v>17</v>
      </c>
      <c r="E920" s="215" t="s">
        <v>319</v>
      </c>
      <c r="F920" s="216" t="s">
        <v>136</v>
      </c>
      <c r="G920" s="48" t="s">
        <v>113</v>
      </c>
      <c r="H920" s="317">
        <v>65.099999999999994</v>
      </c>
      <c r="I920" s="133"/>
      <c r="J920" s="269"/>
    </row>
    <row r="921" spans="1:10" s="54" customFormat="1" x14ac:dyDescent="0.2">
      <c r="A921" s="448" t="s">
        <v>238</v>
      </c>
      <c r="B921" s="107">
        <v>701</v>
      </c>
      <c r="C921" s="48" t="s">
        <v>17</v>
      </c>
      <c r="D921" s="48" t="s">
        <v>17</v>
      </c>
      <c r="E921" s="215" t="s">
        <v>319</v>
      </c>
      <c r="F921" s="216" t="s">
        <v>136</v>
      </c>
      <c r="G921" s="48" t="s">
        <v>239</v>
      </c>
      <c r="H921" s="317">
        <v>105.23</v>
      </c>
      <c r="I921" s="133"/>
      <c r="J921" s="269"/>
    </row>
    <row r="922" spans="1:10" s="54" customFormat="1" ht="25.5" x14ac:dyDescent="0.2">
      <c r="A922" s="179" t="s">
        <v>90</v>
      </c>
      <c r="B922" s="107">
        <v>701</v>
      </c>
      <c r="C922" s="48" t="s">
        <v>17</v>
      </c>
      <c r="D922" s="48" t="s">
        <v>17</v>
      </c>
      <c r="E922" s="215" t="s">
        <v>319</v>
      </c>
      <c r="F922" s="216" t="s">
        <v>136</v>
      </c>
      <c r="G922" s="48" t="s">
        <v>91</v>
      </c>
      <c r="H922" s="317">
        <v>105.23</v>
      </c>
      <c r="I922" s="133"/>
      <c r="J922" s="364"/>
    </row>
    <row r="923" spans="1:10" s="44" customFormat="1" ht="27" x14ac:dyDescent="0.2">
      <c r="A923" s="192" t="s">
        <v>508</v>
      </c>
      <c r="B923" s="106">
        <v>701</v>
      </c>
      <c r="C923" s="47" t="s">
        <v>17</v>
      </c>
      <c r="D923" s="47" t="s">
        <v>17</v>
      </c>
      <c r="E923" s="210" t="s">
        <v>320</v>
      </c>
      <c r="F923" s="214" t="s">
        <v>72</v>
      </c>
      <c r="G923" s="47"/>
      <c r="H923" s="315">
        <v>92.2</v>
      </c>
      <c r="I923" s="363"/>
      <c r="J923" s="274"/>
    </row>
    <row r="924" spans="1:10" s="44" customFormat="1" ht="14.25" x14ac:dyDescent="0.2">
      <c r="A924" s="155" t="s">
        <v>370</v>
      </c>
      <c r="B924" s="106">
        <v>701</v>
      </c>
      <c r="C924" s="47" t="s">
        <v>17</v>
      </c>
      <c r="D924" s="47" t="s">
        <v>17</v>
      </c>
      <c r="E924" s="210" t="s">
        <v>320</v>
      </c>
      <c r="F924" s="211" t="s">
        <v>111</v>
      </c>
      <c r="G924" s="47"/>
      <c r="H924" s="315">
        <v>0.7</v>
      </c>
      <c r="I924" s="143"/>
      <c r="J924" s="274"/>
    </row>
    <row r="925" spans="1:10" s="44" customFormat="1" ht="25.5" x14ac:dyDescent="0.2">
      <c r="A925" s="357" t="s">
        <v>246</v>
      </c>
      <c r="B925" s="107">
        <v>701</v>
      </c>
      <c r="C925" s="48" t="s">
        <v>17</v>
      </c>
      <c r="D925" s="48" t="s">
        <v>17</v>
      </c>
      <c r="E925" s="215" t="s">
        <v>320</v>
      </c>
      <c r="F925" s="216" t="s">
        <v>111</v>
      </c>
      <c r="G925" s="48" t="s">
        <v>247</v>
      </c>
      <c r="H925" s="317">
        <v>0.7</v>
      </c>
      <c r="I925" s="143"/>
      <c r="J925" s="274"/>
    </row>
    <row r="926" spans="1:10" s="54" customFormat="1" ht="14.25" x14ac:dyDescent="0.2">
      <c r="A926" s="191" t="s">
        <v>99</v>
      </c>
      <c r="B926" s="107">
        <v>701</v>
      </c>
      <c r="C926" s="48" t="s">
        <v>17</v>
      </c>
      <c r="D926" s="48" t="s">
        <v>17</v>
      </c>
      <c r="E926" s="215" t="s">
        <v>320</v>
      </c>
      <c r="F926" s="216" t="s">
        <v>111</v>
      </c>
      <c r="G926" s="48" t="s">
        <v>100</v>
      </c>
      <c r="H926" s="317">
        <v>0.7</v>
      </c>
      <c r="I926" s="143"/>
      <c r="J926" s="269"/>
    </row>
    <row r="927" spans="1:10" s="54" customFormat="1" ht="27" x14ac:dyDescent="0.2">
      <c r="A927" s="192" t="s">
        <v>356</v>
      </c>
      <c r="B927" s="106">
        <v>701</v>
      </c>
      <c r="C927" s="47" t="s">
        <v>17</v>
      </c>
      <c r="D927" s="47" t="s">
        <v>17</v>
      </c>
      <c r="E927" s="210" t="s">
        <v>320</v>
      </c>
      <c r="F927" s="211" t="s">
        <v>136</v>
      </c>
      <c r="G927" s="56"/>
      <c r="H927" s="315">
        <v>91.5</v>
      </c>
      <c r="I927" s="133"/>
      <c r="J927" s="364"/>
    </row>
    <row r="928" spans="1:10" s="55" customFormat="1" ht="25.5" x14ac:dyDescent="0.2">
      <c r="A928" s="357" t="s">
        <v>246</v>
      </c>
      <c r="B928" s="107">
        <v>701</v>
      </c>
      <c r="C928" s="48" t="s">
        <v>17</v>
      </c>
      <c r="D928" s="48" t="s">
        <v>17</v>
      </c>
      <c r="E928" s="215" t="s">
        <v>320</v>
      </c>
      <c r="F928" s="216" t="s">
        <v>136</v>
      </c>
      <c r="G928" s="48" t="s">
        <v>247</v>
      </c>
      <c r="H928" s="317">
        <v>91.5</v>
      </c>
      <c r="I928" s="363"/>
      <c r="J928" s="272"/>
    </row>
    <row r="929" spans="1:10" s="55" customFormat="1" ht="13.5" x14ac:dyDescent="0.2">
      <c r="A929" s="191" t="s">
        <v>99</v>
      </c>
      <c r="B929" s="107">
        <v>701</v>
      </c>
      <c r="C929" s="48" t="s">
        <v>17</v>
      </c>
      <c r="D929" s="48" t="s">
        <v>17</v>
      </c>
      <c r="E929" s="215" t="s">
        <v>320</v>
      </c>
      <c r="F929" s="216" t="s">
        <v>136</v>
      </c>
      <c r="G929" s="48" t="s">
        <v>100</v>
      </c>
      <c r="H929" s="317">
        <v>91.5</v>
      </c>
      <c r="I929" s="108"/>
      <c r="J929" s="272"/>
    </row>
    <row r="930" spans="1:10" s="44" customFormat="1" ht="27" x14ac:dyDescent="0.2">
      <c r="A930" s="192" t="s">
        <v>360</v>
      </c>
      <c r="B930" s="106">
        <v>701</v>
      </c>
      <c r="C930" s="47" t="s">
        <v>17</v>
      </c>
      <c r="D930" s="47" t="s">
        <v>17</v>
      </c>
      <c r="E930" s="210" t="s">
        <v>321</v>
      </c>
      <c r="F930" s="214" t="s">
        <v>72</v>
      </c>
      <c r="G930" s="47"/>
      <c r="H930" s="315">
        <v>524.77</v>
      </c>
      <c r="I930" s="108"/>
      <c r="J930" s="274"/>
    </row>
    <row r="931" spans="1:10" s="44" customFormat="1" ht="14.25" x14ac:dyDescent="0.2">
      <c r="A931" s="155" t="s">
        <v>370</v>
      </c>
      <c r="B931" s="106">
        <v>701</v>
      </c>
      <c r="C931" s="47" t="s">
        <v>17</v>
      </c>
      <c r="D931" s="47" t="s">
        <v>17</v>
      </c>
      <c r="E931" s="210" t="s">
        <v>321</v>
      </c>
      <c r="F931" s="211" t="s">
        <v>111</v>
      </c>
      <c r="G931" s="47"/>
      <c r="H931" s="315">
        <v>433.2</v>
      </c>
      <c r="I931" s="143"/>
      <c r="J931" s="274"/>
    </row>
    <row r="932" spans="1:10" s="44" customFormat="1" ht="25.5" x14ac:dyDescent="0.2">
      <c r="A932" s="357" t="s">
        <v>246</v>
      </c>
      <c r="B932" s="107">
        <v>701</v>
      </c>
      <c r="C932" s="48" t="s">
        <v>17</v>
      </c>
      <c r="D932" s="48" t="s">
        <v>17</v>
      </c>
      <c r="E932" s="215" t="s">
        <v>321</v>
      </c>
      <c r="F932" s="216" t="s">
        <v>111</v>
      </c>
      <c r="G932" s="48" t="s">
        <v>247</v>
      </c>
      <c r="H932" s="317">
        <v>433.2</v>
      </c>
      <c r="I932" s="143"/>
      <c r="J932" s="274"/>
    </row>
    <row r="933" spans="1:10" s="55" customFormat="1" ht="14.25" x14ac:dyDescent="0.2">
      <c r="A933" s="191" t="s">
        <v>99</v>
      </c>
      <c r="B933" s="107">
        <v>701</v>
      </c>
      <c r="C933" s="48" t="s">
        <v>17</v>
      </c>
      <c r="D933" s="48" t="s">
        <v>17</v>
      </c>
      <c r="E933" s="215" t="s">
        <v>321</v>
      </c>
      <c r="F933" s="216" t="s">
        <v>111</v>
      </c>
      <c r="G933" s="48" t="s">
        <v>100</v>
      </c>
      <c r="H933" s="317">
        <v>433.2</v>
      </c>
      <c r="I933" s="143"/>
      <c r="J933" s="272"/>
    </row>
    <row r="934" spans="1:10" s="55" customFormat="1" ht="27" x14ac:dyDescent="0.2">
      <c r="A934" s="192" t="s">
        <v>356</v>
      </c>
      <c r="B934" s="106">
        <v>701</v>
      </c>
      <c r="C934" s="47" t="s">
        <v>17</v>
      </c>
      <c r="D934" s="47" t="s">
        <v>17</v>
      </c>
      <c r="E934" s="210" t="s">
        <v>321</v>
      </c>
      <c r="F934" s="211" t="s">
        <v>136</v>
      </c>
      <c r="G934" s="56"/>
      <c r="H934" s="315">
        <v>91.57</v>
      </c>
      <c r="I934" s="108"/>
      <c r="J934" s="272"/>
    </row>
    <row r="935" spans="1:10" s="55" customFormat="1" ht="25.5" x14ac:dyDescent="0.2">
      <c r="A935" s="357" t="s">
        <v>246</v>
      </c>
      <c r="B935" s="107">
        <v>701</v>
      </c>
      <c r="C935" s="48" t="s">
        <v>17</v>
      </c>
      <c r="D935" s="48" t="s">
        <v>17</v>
      </c>
      <c r="E935" s="215" t="s">
        <v>321</v>
      </c>
      <c r="F935" s="216" t="s">
        <v>136</v>
      </c>
      <c r="G935" s="48" t="s">
        <v>247</v>
      </c>
      <c r="H935" s="317">
        <v>91.57</v>
      </c>
      <c r="I935" s="108"/>
      <c r="J935" s="273"/>
    </row>
    <row r="936" spans="1:10" s="55" customFormat="1" x14ac:dyDescent="0.2">
      <c r="A936" s="191" t="s">
        <v>99</v>
      </c>
      <c r="B936" s="107">
        <v>701</v>
      </c>
      <c r="C936" s="48" t="s">
        <v>17</v>
      </c>
      <c r="D936" s="48" t="s">
        <v>17</v>
      </c>
      <c r="E936" s="215" t="s">
        <v>321</v>
      </c>
      <c r="F936" s="216" t="s">
        <v>136</v>
      </c>
      <c r="G936" s="48" t="s">
        <v>100</v>
      </c>
      <c r="H936" s="317">
        <v>91.57</v>
      </c>
      <c r="I936" s="109"/>
      <c r="J936" s="338"/>
    </row>
    <row r="937" spans="1:10" s="55" customFormat="1" ht="27" x14ac:dyDescent="0.2">
      <c r="A937" s="192" t="s">
        <v>359</v>
      </c>
      <c r="B937" s="106">
        <v>701</v>
      </c>
      <c r="C937" s="47" t="s">
        <v>17</v>
      </c>
      <c r="D937" s="47" t="s">
        <v>17</v>
      </c>
      <c r="E937" s="210" t="s">
        <v>322</v>
      </c>
      <c r="F937" s="214" t="s">
        <v>72</v>
      </c>
      <c r="G937" s="47"/>
      <c r="H937" s="315">
        <v>0</v>
      </c>
      <c r="I937" s="337"/>
      <c r="J937" s="338"/>
    </row>
    <row r="938" spans="1:10" s="55" customFormat="1" ht="27" x14ac:dyDescent="0.2">
      <c r="A938" s="192" t="s">
        <v>356</v>
      </c>
      <c r="B938" s="106">
        <v>701</v>
      </c>
      <c r="C938" s="47" t="s">
        <v>17</v>
      </c>
      <c r="D938" s="47" t="s">
        <v>17</v>
      </c>
      <c r="E938" s="210" t="s">
        <v>322</v>
      </c>
      <c r="F938" s="211" t="s">
        <v>136</v>
      </c>
      <c r="G938" s="56"/>
      <c r="H938" s="315">
        <v>0</v>
      </c>
      <c r="I938" s="337"/>
      <c r="J938" s="338"/>
    </row>
    <row r="939" spans="1:10" s="55" customFormat="1" ht="25.5" x14ac:dyDescent="0.2">
      <c r="A939" s="357" t="s">
        <v>246</v>
      </c>
      <c r="B939" s="107">
        <v>701</v>
      </c>
      <c r="C939" s="48" t="s">
        <v>17</v>
      </c>
      <c r="D939" s="48" t="s">
        <v>17</v>
      </c>
      <c r="E939" s="215" t="s">
        <v>322</v>
      </c>
      <c r="F939" s="216" t="s">
        <v>136</v>
      </c>
      <c r="G939" s="48" t="s">
        <v>247</v>
      </c>
      <c r="H939" s="317">
        <v>0</v>
      </c>
      <c r="I939" s="337"/>
      <c r="J939" s="338"/>
    </row>
    <row r="940" spans="1:10" s="55" customFormat="1" x14ac:dyDescent="0.2">
      <c r="A940" s="191" t="s">
        <v>99</v>
      </c>
      <c r="B940" s="107">
        <v>701</v>
      </c>
      <c r="C940" s="48" t="s">
        <v>17</v>
      </c>
      <c r="D940" s="48" t="s">
        <v>17</v>
      </c>
      <c r="E940" s="215" t="s">
        <v>322</v>
      </c>
      <c r="F940" s="216" t="s">
        <v>136</v>
      </c>
      <c r="G940" s="48" t="s">
        <v>100</v>
      </c>
      <c r="H940" s="317">
        <v>0</v>
      </c>
      <c r="I940" s="337"/>
      <c r="J940" s="338"/>
    </row>
    <row r="941" spans="1:10" s="52" customFormat="1" ht="27" x14ac:dyDescent="0.2">
      <c r="A941" s="186" t="s">
        <v>496</v>
      </c>
      <c r="B941" s="106">
        <v>701</v>
      </c>
      <c r="C941" s="47" t="s">
        <v>17</v>
      </c>
      <c r="D941" s="47" t="s">
        <v>17</v>
      </c>
      <c r="E941" s="210" t="s">
        <v>172</v>
      </c>
      <c r="F941" s="211" t="s">
        <v>72</v>
      </c>
      <c r="G941" s="47"/>
      <c r="H941" s="315">
        <v>88</v>
      </c>
      <c r="I941" s="109"/>
      <c r="J941" s="273"/>
    </row>
    <row r="942" spans="1:10" ht="15" x14ac:dyDescent="0.25">
      <c r="A942" s="192" t="s">
        <v>195</v>
      </c>
      <c r="B942" s="106">
        <v>701</v>
      </c>
      <c r="C942" s="47" t="s">
        <v>17</v>
      </c>
      <c r="D942" s="47" t="s">
        <v>17</v>
      </c>
      <c r="E942" s="210" t="s">
        <v>480</v>
      </c>
      <c r="F942" s="211" t="s">
        <v>72</v>
      </c>
      <c r="G942" s="56"/>
      <c r="H942" s="315">
        <v>25</v>
      </c>
      <c r="I942" s="71"/>
      <c r="J942" s="71"/>
    </row>
    <row r="943" spans="1:10" ht="15" x14ac:dyDescent="0.25">
      <c r="A943" s="169" t="s">
        <v>224</v>
      </c>
      <c r="B943" s="106">
        <v>701</v>
      </c>
      <c r="C943" s="47" t="s">
        <v>17</v>
      </c>
      <c r="D943" s="47" t="s">
        <v>17</v>
      </c>
      <c r="E943" s="210" t="s">
        <v>480</v>
      </c>
      <c r="F943" s="211" t="s">
        <v>172</v>
      </c>
      <c r="G943" s="56"/>
      <c r="H943" s="315">
        <v>25</v>
      </c>
      <c r="I943" s="71"/>
      <c r="J943" s="71"/>
    </row>
    <row r="944" spans="1:10" s="43" customFormat="1" ht="25.5" x14ac:dyDescent="0.25">
      <c r="A944" s="380" t="s">
        <v>246</v>
      </c>
      <c r="B944" s="107">
        <v>701</v>
      </c>
      <c r="C944" s="48" t="s">
        <v>17</v>
      </c>
      <c r="D944" s="48" t="s">
        <v>17</v>
      </c>
      <c r="E944" s="215" t="s">
        <v>480</v>
      </c>
      <c r="F944" s="216" t="s">
        <v>172</v>
      </c>
      <c r="G944" s="48" t="s">
        <v>247</v>
      </c>
      <c r="H944" s="317">
        <v>25</v>
      </c>
      <c r="I944" s="71"/>
      <c r="J944" s="62"/>
    </row>
    <row r="945" spans="1:10" s="43" customFormat="1" x14ac:dyDescent="0.2">
      <c r="A945" s="191" t="s">
        <v>99</v>
      </c>
      <c r="B945" s="107">
        <v>701</v>
      </c>
      <c r="C945" s="48" t="s">
        <v>17</v>
      </c>
      <c r="D945" s="48" t="s">
        <v>17</v>
      </c>
      <c r="E945" s="215" t="s">
        <v>480</v>
      </c>
      <c r="F945" s="216" t="s">
        <v>172</v>
      </c>
      <c r="G945" s="48" t="s">
        <v>100</v>
      </c>
      <c r="H945" s="317">
        <v>25</v>
      </c>
      <c r="I945" s="61"/>
      <c r="J945" s="62"/>
    </row>
    <row r="946" spans="1:10" s="43" customFormat="1" ht="13.5" x14ac:dyDescent="0.2">
      <c r="A946" s="192" t="s">
        <v>151</v>
      </c>
      <c r="B946" s="106">
        <v>701</v>
      </c>
      <c r="C946" s="47" t="s">
        <v>17</v>
      </c>
      <c r="D946" s="47" t="s">
        <v>17</v>
      </c>
      <c r="E946" s="210" t="s">
        <v>348</v>
      </c>
      <c r="F946" s="211" t="s">
        <v>72</v>
      </c>
      <c r="G946" s="47"/>
      <c r="H946" s="315">
        <v>63</v>
      </c>
      <c r="I946" s="61"/>
      <c r="J946" s="62"/>
    </row>
    <row r="947" spans="1:10" s="43" customFormat="1" ht="13.5" x14ac:dyDescent="0.2">
      <c r="A947" s="169" t="s">
        <v>224</v>
      </c>
      <c r="B947" s="106">
        <v>701</v>
      </c>
      <c r="C947" s="47" t="s">
        <v>17</v>
      </c>
      <c r="D947" s="47" t="s">
        <v>17</v>
      </c>
      <c r="E947" s="210" t="s">
        <v>348</v>
      </c>
      <c r="F947" s="211" t="s">
        <v>172</v>
      </c>
      <c r="G947" s="47"/>
      <c r="H947" s="315">
        <v>63</v>
      </c>
      <c r="I947" s="61"/>
      <c r="J947" s="62"/>
    </row>
    <row r="948" spans="1:10" s="43" customFormat="1" x14ac:dyDescent="0.2">
      <c r="A948" s="306" t="s">
        <v>244</v>
      </c>
      <c r="B948" s="107">
        <v>701</v>
      </c>
      <c r="C948" s="48" t="s">
        <v>17</v>
      </c>
      <c r="D948" s="48" t="s">
        <v>17</v>
      </c>
      <c r="E948" s="215" t="s">
        <v>348</v>
      </c>
      <c r="F948" s="216" t="s">
        <v>172</v>
      </c>
      <c r="G948" s="48" t="s">
        <v>245</v>
      </c>
      <c r="H948" s="317">
        <v>63</v>
      </c>
      <c r="I948" s="61"/>
      <c r="J948" s="62"/>
    </row>
    <row r="949" spans="1:10" s="43" customFormat="1" x14ac:dyDescent="0.2">
      <c r="A949" s="170" t="s">
        <v>151</v>
      </c>
      <c r="B949" s="107">
        <v>701</v>
      </c>
      <c r="C949" s="48" t="s">
        <v>17</v>
      </c>
      <c r="D949" s="48" t="s">
        <v>17</v>
      </c>
      <c r="E949" s="215" t="s">
        <v>348</v>
      </c>
      <c r="F949" s="216" t="s">
        <v>172</v>
      </c>
      <c r="G949" s="48" t="s">
        <v>150</v>
      </c>
      <c r="H949" s="317">
        <v>63</v>
      </c>
      <c r="I949" s="61"/>
      <c r="J949" s="62"/>
    </row>
    <row r="950" spans="1:10" s="51" customFormat="1" ht="40.5" x14ac:dyDescent="0.2">
      <c r="A950" s="186" t="s">
        <v>431</v>
      </c>
      <c r="B950" s="106">
        <v>701</v>
      </c>
      <c r="C950" s="47" t="s">
        <v>17</v>
      </c>
      <c r="D950" s="47" t="s">
        <v>17</v>
      </c>
      <c r="E950" s="213" t="s">
        <v>194</v>
      </c>
      <c r="F950" s="214" t="s">
        <v>72</v>
      </c>
      <c r="G950" s="56"/>
      <c r="H950" s="315">
        <v>0</v>
      </c>
      <c r="I950" s="344"/>
      <c r="J950" s="345"/>
    </row>
    <row r="951" spans="1:10" s="51" customFormat="1" ht="27" x14ac:dyDescent="0.25">
      <c r="A951" s="464" t="s">
        <v>324</v>
      </c>
      <c r="B951" s="106">
        <v>701</v>
      </c>
      <c r="C951" s="47" t="s">
        <v>17</v>
      </c>
      <c r="D951" s="47" t="s">
        <v>17</v>
      </c>
      <c r="E951" s="213" t="s">
        <v>325</v>
      </c>
      <c r="F951" s="214" t="s">
        <v>72</v>
      </c>
      <c r="G951" s="56"/>
      <c r="H951" s="315">
        <v>0</v>
      </c>
      <c r="I951" s="344"/>
      <c r="J951" s="345"/>
    </row>
    <row r="952" spans="1:10" s="51" customFormat="1" ht="14.25" x14ac:dyDescent="0.2">
      <c r="A952" s="186" t="s">
        <v>208</v>
      </c>
      <c r="B952" s="106">
        <v>701</v>
      </c>
      <c r="C952" s="47" t="s">
        <v>17</v>
      </c>
      <c r="D952" s="47" t="s">
        <v>17</v>
      </c>
      <c r="E952" s="213" t="s">
        <v>323</v>
      </c>
      <c r="F952" s="214" t="s">
        <v>72</v>
      </c>
      <c r="G952" s="47"/>
      <c r="H952" s="315">
        <v>0</v>
      </c>
      <c r="I952" s="344"/>
      <c r="J952" s="345"/>
    </row>
    <row r="953" spans="1:10" s="51" customFormat="1" ht="14.25" x14ac:dyDescent="0.2">
      <c r="A953" s="169" t="s">
        <v>224</v>
      </c>
      <c r="B953" s="106">
        <v>701</v>
      </c>
      <c r="C953" s="47" t="s">
        <v>17</v>
      </c>
      <c r="D953" s="47" t="s">
        <v>17</v>
      </c>
      <c r="E953" s="213" t="s">
        <v>323</v>
      </c>
      <c r="F953" s="214" t="s">
        <v>172</v>
      </c>
      <c r="G953" s="47"/>
      <c r="H953" s="315">
        <v>0</v>
      </c>
      <c r="I953" s="344"/>
      <c r="J953" s="345"/>
    </row>
    <row r="954" spans="1:10" s="51" customFormat="1" ht="14.25" x14ac:dyDescent="0.2">
      <c r="A954" s="186" t="s">
        <v>368</v>
      </c>
      <c r="B954" s="106">
        <v>701</v>
      </c>
      <c r="C954" s="47" t="s">
        <v>17</v>
      </c>
      <c r="D954" s="47" t="s">
        <v>17</v>
      </c>
      <c r="E954" s="213" t="s">
        <v>323</v>
      </c>
      <c r="F954" s="214" t="s">
        <v>256</v>
      </c>
      <c r="G954" s="47"/>
      <c r="H954" s="315">
        <v>0</v>
      </c>
      <c r="I954" s="344"/>
      <c r="J954" s="345"/>
    </row>
    <row r="955" spans="1:10" s="51" customFormat="1" ht="25.5" x14ac:dyDescent="0.2">
      <c r="A955" s="380" t="s">
        <v>246</v>
      </c>
      <c r="B955" s="107">
        <v>701</v>
      </c>
      <c r="C955" s="48" t="s">
        <v>17</v>
      </c>
      <c r="D955" s="48" t="s">
        <v>17</v>
      </c>
      <c r="E955" s="215" t="s">
        <v>323</v>
      </c>
      <c r="F955" s="216" t="s">
        <v>256</v>
      </c>
      <c r="G955" s="48" t="s">
        <v>247</v>
      </c>
      <c r="H955" s="317">
        <v>0</v>
      </c>
      <c r="I955" s="344"/>
      <c r="J955" s="345"/>
    </row>
    <row r="956" spans="1:10" s="51" customFormat="1" ht="14.25" x14ac:dyDescent="0.2">
      <c r="A956" s="191" t="s">
        <v>99</v>
      </c>
      <c r="B956" s="107">
        <v>701</v>
      </c>
      <c r="C956" s="48" t="s">
        <v>17</v>
      </c>
      <c r="D956" s="48" t="s">
        <v>17</v>
      </c>
      <c r="E956" s="215" t="s">
        <v>323</v>
      </c>
      <c r="F956" s="216" t="s">
        <v>256</v>
      </c>
      <c r="G956" s="48" t="s">
        <v>100</v>
      </c>
      <c r="H956" s="317">
        <v>0</v>
      </c>
      <c r="I956" s="344"/>
      <c r="J956" s="345"/>
    </row>
    <row r="957" spans="1:10" s="51" customFormat="1" ht="27" x14ac:dyDescent="0.2">
      <c r="A957" s="155" t="s">
        <v>457</v>
      </c>
      <c r="B957" s="106">
        <v>701</v>
      </c>
      <c r="C957" s="47" t="s">
        <v>17</v>
      </c>
      <c r="D957" s="47" t="s">
        <v>17</v>
      </c>
      <c r="E957" s="213" t="s">
        <v>176</v>
      </c>
      <c r="F957" s="214" t="s">
        <v>72</v>
      </c>
      <c r="G957" s="47"/>
      <c r="H957" s="315">
        <v>174.64999999999998</v>
      </c>
      <c r="I957" s="344"/>
      <c r="J957" s="345"/>
    </row>
    <row r="958" spans="1:10" s="51" customFormat="1" ht="27" x14ac:dyDescent="0.2">
      <c r="A958" s="155" t="s">
        <v>199</v>
      </c>
      <c r="B958" s="106">
        <v>701</v>
      </c>
      <c r="C958" s="47" t="s">
        <v>17</v>
      </c>
      <c r="D958" s="47" t="s">
        <v>17</v>
      </c>
      <c r="E958" s="213" t="s">
        <v>326</v>
      </c>
      <c r="F958" s="214" t="s">
        <v>72</v>
      </c>
      <c r="G958" s="56"/>
      <c r="H958" s="315">
        <v>0</v>
      </c>
      <c r="I958" s="344"/>
      <c r="J958" s="366"/>
    </row>
    <row r="959" spans="1:10" s="51" customFormat="1" ht="27" x14ac:dyDescent="0.2">
      <c r="A959" s="232" t="s">
        <v>328</v>
      </c>
      <c r="B959" s="106">
        <v>701</v>
      </c>
      <c r="C959" s="47" t="s">
        <v>17</v>
      </c>
      <c r="D959" s="47" t="s">
        <v>17</v>
      </c>
      <c r="E959" s="213" t="s">
        <v>327</v>
      </c>
      <c r="F959" s="214" t="s">
        <v>72</v>
      </c>
      <c r="G959" s="56"/>
      <c r="H959" s="315">
        <v>0</v>
      </c>
      <c r="I959" s="112"/>
      <c r="J959" s="366"/>
    </row>
    <row r="960" spans="1:10" s="44" customFormat="1" ht="14.25" x14ac:dyDescent="0.2">
      <c r="A960" s="169" t="s">
        <v>224</v>
      </c>
      <c r="B960" s="106">
        <v>701</v>
      </c>
      <c r="C960" s="47" t="s">
        <v>17</v>
      </c>
      <c r="D960" s="47" t="s">
        <v>17</v>
      </c>
      <c r="E960" s="213" t="s">
        <v>327</v>
      </c>
      <c r="F960" s="214" t="s">
        <v>172</v>
      </c>
      <c r="G960" s="47"/>
      <c r="H960" s="315">
        <v>0</v>
      </c>
      <c r="I960" s="143"/>
      <c r="J960" s="274"/>
    </row>
    <row r="961" spans="1:10" s="44" customFormat="1" ht="14.25" x14ac:dyDescent="0.2">
      <c r="A961" s="458" t="s">
        <v>238</v>
      </c>
      <c r="B961" s="107">
        <v>701</v>
      </c>
      <c r="C961" s="48" t="s">
        <v>17</v>
      </c>
      <c r="D961" s="48" t="s">
        <v>17</v>
      </c>
      <c r="E961" s="215" t="s">
        <v>327</v>
      </c>
      <c r="F961" s="216" t="s">
        <v>172</v>
      </c>
      <c r="G961" s="48" t="s">
        <v>239</v>
      </c>
      <c r="H961" s="317">
        <v>0</v>
      </c>
      <c r="I961" s="143"/>
      <c r="J961" s="274"/>
    </row>
    <row r="962" spans="1:10" s="51" customFormat="1" ht="25.5" x14ac:dyDescent="0.2">
      <c r="A962" s="179" t="s">
        <v>90</v>
      </c>
      <c r="B962" s="107">
        <v>701</v>
      </c>
      <c r="C962" s="48" t="s">
        <v>17</v>
      </c>
      <c r="D962" s="48" t="s">
        <v>17</v>
      </c>
      <c r="E962" s="215" t="s">
        <v>327</v>
      </c>
      <c r="F962" s="216" t="s">
        <v>172</v>
      </c>
      <c r="G962" s="48" t="s">
        <v>91</v>
      </c>
      <c r="H962" s="317">
        <v>0</v>
      </c>
      <c r="I962" s="143"/>
      <c r="J962" s="336"/>
    </row>
    <row r="963" spans="1:10" s="44" customFormat="1" ht="40.5" x14ac:dyDescent="0.2">
      <c r="A963" s="232" t="s">
        <v>192</v>
      </c>
      <c r="B963" s="106">
        <v>701</v>
      </c>
      <c r="C963" s="47" t="s">
        <v>17</v>
      </c>
      <c r="D963" s="47" t="s">
        <v>17</v>
      </c>
      <c r="E963" s="213" t="s">
        <v>332</v>
      </c>
      <c r="F963" s="214" t="s">
        <v>72</v>
      </c>
      <c r="G963" s="56"/>
      <c r="H963" s="315">
        <v>0</v>
      </c>
      <c r="I963" s="143"/>
      <c r="J963" s="274"/>
    </row>
    <row r="964" spans="1:10" s="51" customFormat="1" ht="14.25" x14ac:dyDescent="0.2">
      <c r="A964" s="169" t="s">
        <v>224</v>
      </c>
      <c r="B964" s="106">
        <v>701</v>
      </c>
      <c r="C964" s="47" t="s">
        <v>17</v>
      </c>
      <c r="D964" s="47" t="s">
        <v>17</v>
      </c>
      <c r="E964" s="213" t="s">
        <v>332</v>
      </c>
      <c r="F964" s="214" t="s">
        <v>172</v>
      </c>
      <c r="G964" s="56"/>
      <c r="H964" s="315">
        <v>0</v>
      </c>
      <c r="I964" s="143"/>
      <c r="J964" s="272"/>
    </row>
    <row r="965" spans="1:10" s="51" customFormat="1" ht="13.5" x14ac:dyDescent="0.2">
      <c r="A965" s="186" t="s">
        <v>368</v>
      </c>
      <c r="B965" s="106">
        <v>701</v>
      </c>
      <c r="C965" s="47" t="s">
        <v>17</v>
      </c>
      <c r="D965" s="47" t="s">
        <v>17</v>
      </c>
      <c r="E965" s="213" t="s">
        <v>332</v>
      </c>
      <c r="F965" s="214" t="s">
        <v>256</v>
      </c>
      <c r="G965" s="56"/>
      <c r="H965" s="315">
        <v>0</v>
      </c>
      <c r="I965" s="108"/>
      <c r="J965" s="272"/>
    </row>
    <row r="966" spans="1:10" s="51" customFormat="1" ht="25.5" x14ac:dyDescent="0.2">
      <c r="A966" s="380" t="s">
        <v>246</v>
      </c>
      <c r="B966" s="107">
        <v>701</v>
      </c>
      <c r="C966" s="48" t="s">
        <v>17</v>
      </c>
      <c r="D966" s="48" t="s">
        <v>17</v>
      </c>
      <c r="E966" s="215" t="s">
        <v>332</v>
      </c>
      <c r="F966" s="216" t="s">
        <v>256</v>
      </c>
      <c r="G966" s="48" t="s">
        <v>247</v>
      </c>
      <c r="H966" s="317">
        <v>0</v>
      </c>
      <c r="I966" s="108"/>
      <c r="J966" s="272"/>
    </row>
    <row r="967" spans="1:10" s="2" customFormat="1" ht="13.5" x14ac:dyDescent="0.2">
      <c r="A967" s="191" t="s">
        <v>99</v>
      </c>
      <c r="B967" s="107">
        <v>701</v>
      </c>
      <c r="C967" s="48" t="s">
        <v>17</v>
      </c>
      <c r="D967" s="48" t="s">
        <v>17</v>
      </c>
      <c r="E967" s="215" t="s">
        <v>332</v>
      </c>
      <c r="F967" s="216" t="s">
        <v>256</v>
      </c>
      <c r="G967" s="48" t="s">
        <v>100</v>
      </c>
      <c r="H967" s="317">
        <v>0</v>
      </c>
      <c r="I967" s="108"/>
      <c r="J967" s="112"/>
    </row>
    <row r="968" spans="1:10" s="2" customFormat="1" ht="13.5" x14ac:dyDescent="0.2">
      <c r="A968" s="155" t="s">
        <v>459</v>
      </c>
      <c r="B968" s="153">
        <v>701</v>
      </c>
      <c r="C968" s="105" t="s">
        <v>17</v>
      </c>
      <c r="D968" s="105" t="s">
        <v>17</v>
      </c>
      <c r="E968" s="212" t="s">
        <v>458</v>
      </c>
      <c r="F968" s="92" t="s">
        <v>72</v>
      </c>
      <c r="G968" s="48"/>
      <c r="H968" s="316">
        <v>135.1</v>
      </c>
      <c r="I968" s="108"/>
      <c r="J968" s="112"/>
    </row>
    <row r="969" spans="1:10" s="2" customFormat="1" ht="27" x14ac:dyDescent="0.2">
      <c r="A969" s="232" t="s">
        <v>474</v>
      </c>
      <c r="B969" s="106">
        <v>701</v>
      </c>
      <c r="C969" s="47" t="s">
        <v>17</v>
      </c>
      <c r="D969" s="47" t="s">
        <v>17</v>
      </c>
      <c r="E969" s="213" t="s">
        <v>473</v>
      </c>
      <c r="F969" s="214" t="s">
        <v>72</v>
      </c>
      <c r="G969" s="47"/>
      <c r="H969" s="315">
        <v>43</v>
      </c>
      <c r="I969" s="108"/>
      <c r="J969" s="112"/>
    </row>
    <row r="970" spans="1:10" s="2" customFormat="1" ht="13.5" x14ac:dyDescent="0.2">
      <c r="A970" s="169" t="s">
        <v>224</v>
      </c>
      <c r="B970" s="106">
        <v>701</v>
      </c>
      <c r="C970" s="47" t="s">
        <v>17</v>
      </c>
      <c r="D970" s="47" t="s">
        <v>17</v>
      </c>
      <c r="E970" s="213" t="s">
        <v>473</v>
      </c>
      <c r="F970" s="214" t="s">
        <v>172</v>
      </c>
      <c r="G970" s="47"/>
      <c r="H970" s="315">
        <v>43</v>
      </c>
      <c r="I970" s="108"/>
      <c r="J970" s="112"/>
    </row>
    <row r="971" spans="1:10" s="2" customFormat="1" ht="38.25" x14ac:dyDescent="0.2">
      <c r="A971" s="475" t="s">
        <v>240</v>
      </c>
      <c r="B971" s="107">
        <v>701</v>
      </c>
      <c r="C971" s="48" t="s">
        <v>17</v>
      </c>
      <c r="D971" s="48" t="s">
        <v>17</v>
      </c>
      <c r="E971" s="215" t="s">
        <v>473</v>
      </c>
      <c r="F971" s="216" t="s">
        <v>172</v>
      </c>
      <c r="G971" s="48" t="s">
        <v>241</v>
      </c>
      <c r="H971" s="317">
        <v>39</v>
      </c>
      <c r="I971" s="108"/>
      <c r="J971" s="112"/>
    </row>
    <row r="972" spans="1:10" s="2" customFormat="1" ht="13.5" x14ac:dyDescent="0.2">
      <c r="A972" s="170" t="s">
        <v>88</v>
      </c>
      <c r="B972" s="107">
        <v>701</v>
      </c>
      <c r="C972" s="48" t="s">
        <v>17</v>
      </c>
      <c r="D972" s="48" t="s">
        <v>17</v>
      </c>
      <c r="E972" s="215" t="s">
        <v>473</v>
      </c>
      <c r="F972" s="216" t="s">
        <v>172</v>
      </c>
      <c r="G972" s="48" t="s">
        <v>89</v>
      </c>
      <c r="H972" s="317">
        <v>39</v>
      </c>
      <c r="I972" s="108"/>
      <c r="J972" s="112"/>
    </row>
    <row r="973" spans="1:10" s="2" customFormat="1" ht="13.5" x14ac:dyDescent="0.2">
      <c r="A973" s="458" t="s">
        <v>238</v>
      </c>
      <c r="B973" s="107">
        <v>701</v>
      </c>
      <c r="C973" s="48" t="s">
        <v>17</v>
      </c>
      <c r="D973" s="48" t="s">
        <v>17</v>
      </c>
      <c r="E973" s="215" t="s">
        <v>473</v>
      </c>
      <c r="F973" s="216" t="s">
        <v>172</v>
      </c>
      <c r="G973" s="48" t="s">
        <v>239</v>
      </c>
      <c r="H973" s="317">
        <v>4</v>
      </c>
      <c r="I973" s="108"/>
      <c r="J973" s="112"/>
    </row>
    <row r="974" spans="1:10" s="2" customFormat="1" ht="25.5" x14ac:dyDescent="0.2">
      <c r="A974" s="179" t="s">
        <v>90</v>
      </c>
      <c r="B974" s="107">
        <v>701</v>
      </c>
      <c r="C974" s="48" t="s">
        <v>17</v>
      </c>
      <c r="D974" s="48" t="s">
        <v>17</v>
      </c>
      <c r="E974" s="215" t="s">
        <v>473</v>
      </c>
      <c r="F974" s="216" t="s">
        <v>172</v>
      </c>
      <c r="G974" s="48" t="s">
        <v>91</v>
      </c>
      <c r="H974" s="317">
        <v>4</v>
      </c>
      <c r="I974" s="108"/>
      <c r="J974" s="112"/>
    </row>
    <row r="975" spans="1:10" s="44" customFormat="1" ht="27" x14ac:dyDescent="0.2">
      <c r="A975" s="232" t="s">
        <v>193</v>
      </c>
      <c r="B975" s="106">
        <v>701</v>
      </c>
      <c r="C975" s="47" t="s">
        <v>17</v>
      </c>
      <c r="D975" s="47" t="s">
        <v>17</v>
      </c>
      <c r="E975" s="213" t="s">
        <v>333</v>
      </c>
      <c r="F975" s="214" t="s">
        <v>72</v>
      </c>
      <c r="G975" s="47"/>
      <c r="H975" s="315">
        <v>80.099999999999994</v>
      </c>
      <c r="I975" s="143"/>
      <c r="J975" s="274"/>
    </row>
    <row r="976" spans="1:10" s="51" customFormat="1" ht="14.25" x14ac:dyDescent="0.2">
      <c r="A976" s="169" t="s">
        <v>224</v>
      </c>
      <c r="B976" s="106">
        <v>701</v>
      </c>
      <c r="C976" s="47" t="s">
        <v>17</v>
      </c>
      <c r="D976" s="47" t="s">
        <v>17</v>
      </c>
      <c r="E976" s="213" t="s">
        <v>333</v>
      </c>
      <c r="F976" s="214" t="s">
        <v>172</v>
      </c>
      <c r="G976" s="47"/>
      <c r="H976" s="315">
        <v>80.099999999999994</v>
      </c>
      <c r="I976" s="143"/>
      <c r="J976" s="272"/>
    </row>
    <row r="977" spans="1:10" s="51" customFormat="1" ht="13.5" x14ac:dyDescent="0.2">
      <c r="A977" s="186" t="s">
        <v>368</v>
      </c>
      <c r="B977" s="106">
        <v>701</v>
      </c>
      <c r="C977" s="47" t="s">
        <v>17</v>
      </c>
      <c r="D977" s="47" t="s">
        <v>17</v>
      </c>
      <c r="E977" s="213" t="s">
        <v>333</v>
      </c>
      <c r="F977" s="214" t="s">
        <v>256</v>
      </c>
      <c r="G977" s="56"/>
      <c r="H977" s="315">
        <v>80.099999999999994</v>
      </c>
      <c r="I977" s="108"/>
      <c r="J977" s="272"/>
    </row>
    <row r="978" spans="1:10" s="51" customFormat="1" ht="25.5" x14ac:dyDescent="0.2">
      <c r="A978" s="380" t="s">
        <v>246</v>
      </c>
      <c r="B978" s="107">
        <v>701</v>
      </c>
      <c r="C978" s="48" t="s">
        <v>17</v>
      </c>
      <c r="D978" s="48" t="s">
        <v>17</v>
      </c>
      <c r="E978" s="215" t="s">
        <v>333</v>
      </c>
      <c r="F978" s="216" t="s">
        <v>256</v>
      </c>
      <c r="G978" s="48" t="s">
        <v>247</v>
      </c>
      <c r="H978" s="317">
        <v>80.099999999999994</v>
      </c>
      <c r="I978" s="108"/>
      <c r="J978" s="272"/>
    </row>
    <row r="979" spans="1:10" s="44" customFormat="1" ht="14.25" x14ac:dyDescent="0.2">
      <c r="A979" s="191" t="s">
        <v>99</v>
      </c>
      <c r="B979" s="107">
        <v>701</v>
      </c>
      <c r="C979" s="48" t="s">
        <v>17</v>
      </c>
      <c r="D979" s="48" t="s">
        <v>17</v>
      </c>
      <c r="E979" s="215" t="s">
        <v>333</v>
      </c>
      <c r="F979" s="216" t="s">
        <v>256</v>
      </c>
      <c r="G979" s="48" t="s">
        <v>100</v>
      </c>
      <c r="H979" s="317">
        <v>80.099999999999994</v>
      </c>
      <c r="I979" s="108"/>
      <c r="J979" s="274"/>
    </row>
    <row r="980" spans="1:10" s="2" customFormat="1" ht="27" x14ac:dyDescent="0.2">
      <c r="A980" s="232" t="s">
        <v>471</v>
      </c>
      <c r="B980" s="106">
        <v>701</v>
      </c>
      <c r="C980" s="47" t="s">
        <v>17</v>
      </c>
      <c r="D980" s="47" t="s">
        <v>17</v>
      </c>
      <c r="E980" s="213" t="s">
        <v>472</v>
      </c>
      <c r="F980" s="214" t="s">
        <v>72</v>
      </c>
      <c r="G980" s="56"/>
      <c r="H980" s="315">
        <v>12</v>
      </c>
      <c r="I980" s="469"/>
      <c r="J980" s="112"/>
    </row>
    <row r="981" spans="1:10" s="2" customFormat="1" ht="14.25" x14ac:dyDescent="0.2">
      <c r="A981" s="169" t="s">
        <v>224</v>
      </c>
      <c r="B981" s="106">
        <v>701</v>
      </c>
      <c r="C981" s="47" t="s">
        <v>17</v>
      </c>
      <c r="D981" s="47" t="s">
        <v>17</v>
      </c>
      <c r="E981" s="213" t="s">
        <v>472</v>
      </c>
      <c r="F981" s="214" t="s">
        <v>172</v>
      </c>
      <c r="G981" s="47"/>
      <c r="H981" s="315">
        <v>12</v>
      </c>
      <c r="I981" s="469"/>
      <c r="J981" s="112"/>
    </row>
    <row r="982" spans="1:10" s="2" customFormat="1" ht="38.25" x14ac:dyDescent="0.2">
      <c r="A982" s="475" t="s">
        <v>240</v>
      </c>
      <c r="B982" s="107">
        <v>701</v>
      </c>
      <c r="C982" s="48" t="s">
        <v>17</v>
      </c>
      <c r="D982" s="48" t="s">
        <v>17</v>
      </c>
      <c r="E982" s="215" t="s">
        <v>472</v>
      </c>
      <c r="F982" s="216" t="s">
        <v>172</v>
      </c>
      <c r="G982" s="48" t="s">
        <v>241</v>
      </c>
      <c r="H982" s="317">
        <v>0</v>
      </c>
      <c r="I982" s="469"/>
      <c r="J982" s="112"/>
    </row>
    <row r="983" spans="1:10" s="2" customFormat="1" ht="14.25" x14ac:dyDescent="0.2">
      <c r="A983" s="170" t="s">
        <v>88</v>
      </c>
      <c r="B983" s="107">
        <v>701</v>
      </c>
      <c r="C983" s="48" t="s">
        <v>17</v>
      </c>
      <c r="D983" s="48" t="s">
        <v>17</v>
      </c>
      <c r="E983" s="215" t="s">
        <v>472</v>
      </c>
      <c r="F983" s="216" t="s">
        <v>172</v>
      </c>
      <c r="G983" s="48" t="s">
        <v>89</v>
      </c>
      <c r="H983" s="317">
        <v>0</v>
      </c>
      <c r="I983" s="469"/>
      <c r="J983" s="112"/>
    </row>
    <row r="984" spans="1:10" s="2" customFormat="1" ht="14.25" x14ac:dyDescent="0.2">
      <c r="A984" s="458" t="s">
        <v>238</v>
      </c>
      <c r="B984" s="107">
        <v>701</v>
      </c>
      <c r="C984" s="48" t="s">
        <v>17</v>
      </c>
      <c r="D984" s="48" t="s">
        <v>17</v>
      </c>
      <c r="E984" s="215" t="s">
        <v>472</v>
      </c>
      <c r="F984" s="216" t="s">
        <v>172</v>
      </c>
      <c r="G984" s="48" t="s">
        <v>239</v>
      </c>
      <c r="H984" s="317">
        <v>12</v>
      </c>
      <c r="I984" s="469"/>
      <c r="J984" s="112"/>
    </row>
    <row r="985" spans="1:10" s="2" customFormat="1" ht="25.5" x14ac:dyDescent="0.2">
      <c r="A985" s="179" t="s">
        <v>90</v>
      </c>
      <c r="B985" s="107">
        <v>701</v>
      </c>
      <c r="C985" s="48" t="s">
        <v>17</v>
      </c>
      <c r="D985" s="48" t="s">
        <v>17</v>
      </c>
      <c r="E985" s="215" t="s">
        <v>472</v>
      </c>
      <c r="F985" s="216" t="s">
        <v>172</v>
      </c>
      <c r="G985" s="48" t="s">
        <v>91</v>
      </c>
      <c r="H985" s="317">
        <v>12</v>
      </c>
      <c r="I985" s="469"/>
      <c r="J985" s="112"/>
    </row>
    <row r="986" spans="1:10" s="44" customFormat="1" ht="25.5" x14ac:dyDescent="0.2">
      <c r="A986" s="194" t="s">
        <v>334</v>
      </c>
      <c r="B986" s="153">
        <v>701</v>
      </c>
      <c r="C986" s="105" t="s">
        <v>17</v>
      </c>
      <c r="D986" s="105" t="s">
        <v>17</v>
      </c>
      <c r="E986" s="212" t="s">
        <v>329</v>
      </c>
      <c r="F986" s="92" t="s">
        <v>72</v>
      </c>
      <c r="G986" s="48"/>
      <c r="H986" s="316">
        <v>39.549999999999997</v>
      </c>
      <c r="I986" s="143"/>
      <c r="J986" s="274"/>
    </row>
    <row r="987" spans="1:10" s="44" customFormat="1" ht="27" x14ac:dyDescent="0.2">
      <c r="A987" s="232" t="s">
        <v>190</v>
      </c>
      <c r="B987" s="106">
        <v>701</v>
      </c>
      <c r="C987" s="47" t="s">
        <v>17</v>
      </c>
      <c r="D987" s="47" t="s">
        <v>17</v>
      </c>
      <c r="E987" s="213" t="s">
        <v>330</v>
      </c>
      <c r="F987" s="214" t="s">
        <v>72</v>
      </c>
      <c r="G987" s="47"/>
      <c r="H987" s="315">
        <v>39.549999999999997</v>
      </c>
      <c r="I987" s="143"/>
      <c r="J987" s="274"/>
    </row>
    <row r="988" spans="1:10" s="44" customFormat="1" ht="14.25" x14ac:dyDescent="0.2">
      <c r="A988" s="169" t="s">
        <v>224</v>
      </c>
      <c r="B988" s="106">
        <v>701</v>
      </c>
      <c r="C988" s="47" t="s">
        <v>17</v>
      </c>
      <c r="D988" s="47" t="s">
        <v>17</v>
      </c>
      <c r="E988" s="213" t="s">
        <v>330</v>
      </c>
      <c r="F988" s="214" t="s">
        <v>172</v>
      </c>
      <c r="G988" s="47"/>
      <c r="H988" s="315">
        <v>39.549999999999997</v>
      </c>
      <c r="I988" s="143"/>
      <c r="J988" s="274"/>
    </row>
    <row r="989" spans="1:10" s="44" customFormat="1" ht="14.25" x14ac:dyDescent="0.2">
      <c r="A989" s="458" t="s">
        <v>238</v>
      </c>
      <c r="B989" s="107">
        <v>701</v>
      </c>
      <c r="C989" s="48" t="s">
        <v>17</v>
      </c>
      <c r="D989" s="48" t="s">
        <v>17</v>
      </c>
      <c r="E989" s="215" t="s">
        <v>330</v>
      </c>
      <c r="F989" s="216" t="s">
        <v>172</v>
      </c>
      <c r="G989" s="48" t="s">
        <v>239</v>
      </c>
      <c r="H989" s="317">
        <v>39.549999999999997</v>
      </c>
      <c r="I989" s="143"/>
      <c r="J989" s="274"/>
    </row>
    <row r="990" spans="1:10" s="2" customFormat="1" ht="25.5" x14ac:dyDescent="0.2">
      <c r="A990" s="179" t="s">
        <v>90</v>
      </c>
      <c r="B990" s="107">
        <v>701</v>
      </c>
      <c r="C990" s="48" t="s">
        <v>17</v>
      </c>
      <c r="D990" s="48" t="s">
        <v>17</v>
      </c>
      <c r="E990" s="215" t="s">
        <v>330</v>
      </c>
      <c r="F990" s="216" t="s">
        <v>172</v>
      </c>
      <c r="G990" s="48" t="s">
        <v>91</v>
      </c>
      <c r="H990" s="317">
        <v>39.549999999999997</v>
      </c>
      <c r="I990" s="143"/>
      <c r="J990" s="112"/>
    </row>
    <row r="991" spans="1:10" s="44" customFormat="1" ht="27" x14ac:dyDescent="0.2">
      <c r="A991" s="232" t="s">
        <v>191</v>
      </c>
      <c r="B991" s="106">
        <v>701</v>
      </c>
      <c r="C991" s="47" t="s">
        <v>17</v>
      </c>
      <c r="D991" s="47" t="s">
        <v>17</v>
      </c>
      <c r="E991" s="213" t="s">
        <v>331</v>
      </c>
      <c r="F991" s="214" t="s">
        <v>72</v>
      </c>
      <c r="G991" s="56"/>
      <c r="H991" s="315">
        <v>0</v>
      </c>
      <c r="I991" s="112"/>
      <c r="J991" s="274"/>
    </row>
    <row r="992" spans="1:10" s="44" customFormat="1" ht="14.25" x14ac:dyDescent="0.2">
      <c r="A992" s="169" t="s">
        <v>224</v>
      </c>
      <c r="B992" s="106">
        <v>701</v>
      </c>
      <c r="C992" s="47" t="s">
        <v>17</v>
      </c>
      <c r="D992" s="47" t="s">
        <v>17</v>
      </c>
      <c r="E992" s="213" t="s">
        <v>331</v>
      </c>
      <c r="F992" s="214" t="s">
        <v>172</v>
      </c>
      <c r="G992" s="47"/>
      <c r="H992" s="315">
        <v>0</v>
      </c>
      <c r="I992" s="143"/>
      <c r="J992" s="274"/>
    </row>
    <row r="993" spans="1:10" s="44" customFormat="1" ht="14.25" x14ac:dyDescent="0.2">
      <c r="A993" s="458" t="s">
        <v>238</v>
      </c>
      <c r="B993" s="107">
        <v>701</v>
      </c>
      <c r="C993" s="48" t="s">
        <v>17</v>
      </c>
      <c r="D993" s="48" t="s">
        <v>17</v>
      </c>
      <c r="E993" s="215" t="s">
        <v>331</v>
      </c>
      <c r="F993" s="216" t="s">
        <v>172</v>
      </c>
      <c r="G993" s="48" t="s">
        <v>239</v>
      </c>
      <c r="H993" s="317">
        <v>0</v>
      </c>
      <c r="I993" s="143"/>
      <c r="J993" s="274"/>
    </row>
    <row r="994" spans="1:10" s="44" customFormat="1" ht="25.5" x14ac:dyDescent="0.2">
      <c r="A994" s="179" t="s">
        <v>90</v>
      </c>
      <c r="B994" s="107">
        <v>701</v>
      </c>
      <c r="C994" s="48" t="s">
        <v>17</v>
      </c>
      <c r="D994" s="48" t="s">
        <v>17</v>
      </c>
      <c r="E994" s="215" t="s">
        <v>331</v>
      </c>
      <c r="F994" s="216" t="s">
        <v>172</v>
      </c>
      <c r="G994" s="48" t="s">
        <v>91</v>
      </c>
      <c r="H994" s="317">
        <v>0</v>
      </c>
      <c r="I994" s="143"/>
      <c r="J994" s="275"/>
    </row>
    <row r="995" spans="1:10" s="29" customFormat="1" x14ac:dyDescent="0.2">
      <c r="A995" s="190" t="s">
        <v>21</v>
      </c>
      <c r="B995" s="110">
        <v>701</v>
      </c>
      <c r="C995" s="41" t="s">
        <v>17</v>
      </c>
      <c r="D995" s="41" t="s">
        <v>39</v>
      </c>
      <c r="E995" s="575"/>
      <c r="F995" s="576"/>
      <c r="G995" s="41"/>
      <c r="H995" s="322">
        <v>1245.4000000000001</v>
      </c>
      <c r="I995" s="121"/>
      <c r="J995" s="246"/>
    </row>
    <row r="996" spans="1:10" s="26" customFormat="1" ht="27" x14ac:dyDescent="0.2">
      <c r="A996" s="224" t="s">
        <v>517</v>
      </c>
      <c r="B996" s="227">
        <v>701</v>
      </c>
      <c r="C996" s="27" t="s">
        <v>17</v>
      </c>
      <c r="D996" s="27" t="s">
        <v>39</v>
      </c>
      <c r="E996" s="219" t="s">
        <v>156</v>
      </c>
      <c r="F996" s="152" t="s">
        <v>72</v>
      </c>
      <c r="G996" s="27"/>
      <c r="H996" s="312">
        <v>1245.4000000000001</v>
      </c>
      <c r="I996" s="225"/>
      <c r="J996" s="262"/>
    </row>
    <row r="997" spans="1:10" s="26" customFormat="1" x14ac:dyDescent="0.2">
      <c r="A997" s="347" t="s">
        <v>269</v>
      </c>
      <c r="B997" s="87" t="s">
        <v>82</v>
      </c>
      <c r="C997" s="87" t="s">
        <v>17</v>
      </c>
      <c r="D997" s="87" t="s">
        <v>39</v>
      </c>
      <c r="E997" s="208" t="s">
        <v>270</v>
      </c>
      <c r="F997" s="209" t="s">
        <v>72</v>
      </c>
      <c r="G997" s="87"/>
      <c r="H997" s="313">
        <v>1245.4000000000001</v>
      </c>
      <c r="I997" s="125"/>
      <c r="J997" s="360"/>
    </row>
    <row r="998" spans="1:10" s="18" customFormat="1" ht="13.5" x14ac:dyDescent="0.2">
      <c r="A998" s="347" t="s">
        <v>299</v>
      </c>
      <c r="B998" s="227">
        <v>701</v>
      </c>
      <c r="C998" s="27" t="s">
        <v>17</v>
      </c>
      <c r="D998" s="27" t="s">
        <v>39</v>
      </c>
      <c r="E998" s="208" t="s">
        <v>301</v>
      </c>
      <c r="F998" s="209" t="s">
        <v>72</v>
      </c>
      <c r="G998" s="209"/>
      <c r="H998" s="313">
        <v>1245.4000000000001</v>
      </c>
      <c r="I998" s="125"/>
      <c r="J998" s="343"/>
    </row>
    <row r="999" spans="1:10" s="18" customFormat="1" ht="27" x14ac:dyDescent="0.2">
      <c r="A999" s="224" t="s">
        <v>375</v>
      </c>
      <c r="B999" s="227">
        <v>701</v>
      </c>
      <c r="C999" s="27" t="s">
        <v>17</v>
      </c>
      <c r="D999" s="27" t="s">
        <v>39</v>
      </c>
      <c r="E999" s="208" t="s">
        <v>301</v>
      </c>
      <c r="F999" s="211" t="s">
        <v>75</v>
      </c>
      <c r="G999" s="211"/>
      <c r="H999" s="342">
        <v>1245.4000000000001</v>
      </c>
      <c r="I999" s="24">
        <v>61.1</v>
      </c>
      <c r="J999" s="343"/>
    </row>
    <row r="1000" spans="1:10" s="18" customFormat="1" ht="38.25" x14ac:dyDescent="0.2">
      <c r="A1000" s="411" t="s">
        <v>240</v>
      </c>
      <c r="B1000" s="228">
        <v>701</v>
      </c>
      <c r="C1000" s="28" t="s">
        <v>17</v>
      </c>
      <c r="D1000" s="28" t="s">
        <v>39</v>
      </c>
      <c r="E1000" s="218" t="s">
        <v>301</v>
      </c>
      <c r="F1000" s="223" t="s">
        <v>75</v>
      </c>
      <c r="G1000" s="28" t="s">
        <v>241</v>
      </c>
      <c r="H1000" s="314">
        <v>1070.4000000000001</v>
      </c>
      <c r="I1000" s="24"/>
      <c r="J1000" s="343"/>
    </row>
    <row r="1001" spans="1:10" s="18" customFormat="1" x14ac:dyDescent="0.2">
      <c r="A1001" s="170" t="s">
        <v>88</v>
      </c>
      <c r="B1001" s="228">
        <v>701</v>
      </c>
      <c r="C1001" s="28" t="s">
        <v>17</v>
      </c>
      <c r="D1001" s="28" t="s">
        <v>39</v>
      </c>
      <c r="E1001" s="218" t="s">
        <v>301</v>
      </c>
      <c r="F1001" s="223" t="s">
        <v>75</v>
      </c>
      <c r="G1001" s="20" t="s">
        <v>89</v>
      </c>
      <c r="H1001" s="415">
        <v>1070.4000000000001</v>
      </c>
      <c r="I1001" s="25">
        <v>61.1</v>
      </c>
      <c r="J1001" s="359"/>
    </row>
    <row r="1002" spans="1:10" s="18" customFormat="1" x14ac:dyDescent="0.2">
      <c r="A1002" s="448" t="s">
        <v>238</v>
      </c>
      <c r="B1002" s="495">
        <v>701</v>
      </c>
      <c r="C1002" s="20" t="s">
        <v>17</v>
      </c>
      <c r="D1002" s="217" t="s">
        <v>39</v>
      </c>
      <c r="E1002" s="218" t="s">
        <v>301</v>
      </c>
      <c r="F1002" s="9" t="s">
        <v>75</v>
      </c>
      <c r="G1002" s="20" t="s">
        <v>239</v>
      </c>
      <c r="H1002" s="415">
        <v>175</v>
      </c>
      <c r="I1002" s="126"/>
      <c r="J1002" s="359"/>
    </row>
    <row r="1003" spans="1:10" s="29" customFormat="1" ht="25.5" x14ac:dyDescent="0.2">
      <c r="A1003" s="168" t="s">
        <v>90</v>
      </c>
      <c r="B1003" s="495">
        <v>701</v>
      </c>
      <c r="C1003" s="20" t="s">
        <v>17</v>
      </c>
      <c r="D1003" s="217" t="s">
        <v>39</v>
      </c>
      <c r="E1003" s="218" t="s">
        <v>301</v>
      </c>
      <c r="F1003" s="9" t="s">
        <v>75</v>
      </c>
      <c r="G1003" s="20" t="s">
        <v>91</v>
      </c>
      <c r="H1003" s="415">
        <v>175</v>
      </c>
      <c r="I1003" s="126"/>
      <c r="J1003" s="256"/>
    </row>
    <row r="1004" spans="1:10" s="44" customFormat="1" ht="15" x14ac:dyDescent="0.2">
      <c r="A1004" s="176" t="s">
        <v>50</v>
      </c>
      <c r="B1004" s="97" t="s">
        <v>82</v>
      </c>
      <c r="C1004" s="95" t="s">
        <v>38</v>
      </c>
      <c r="D1004" s="95"/>
      <c r="E1004" s="587"/>
      <c r="F1004" s="588"/>
      <c r="G1004" s="38"/>
      <c r="H1004" s="321">
        <v>28145.09</v>
      </c>
      <c r="I1004" s="142"/>
      <c r="J1004" s="274"/>
    </row>
    <row r="1005" spans="1:10" s="51" customFormat="1" ht="14.25" x14ac:dyDescent="0.2">
      <c r="A1005" s="195" t="s">
        <v>22</v>
      </c>
      <c r="B1005" s="144" t="s">
        <v>82</v>
      </c>
      <c r="C1005" s="145" t="s">
        <v>38</v>
      </c>
      <c r="D1005" s="154" t="s">
        <v>33</v>
      </c>
      <c r="E1005" s="575"/>
      <c r="F1005" s="576"/>
      <c r="G1005" s="145"/>
      <c r="H1005" s="410">
        <v>28145.09</v>
      </c>
      <c r="I1005" s="143"/>
      <c r="J1005" s="366"/>
    </row>
    <row r="1006" spans="1:10" s="51" customFormat="1" ht="27" x14ac:dyDescent="0.2">
      <c r="A1006" s="502" t="s">
        <v>408</v>
      </c>
      <c r="B1006" s="96" t="s">
        <v>82</v>
      </c>
      <c r="C1006" s="47" t="s">
        <v>38</v>
      </c>
      <c r="D1006" s="47" t="s">
        <v>33</v>
      </c>
      <c r="E1006" s="210" t="s">
        <v>336</v>
      </c>
      <c r="F1006" s="211" t="s">
        <v>72</v>
      </c>
      <c r="G1006" s="503"/>
      <c r="H1006" s="504">
        <v>120.5</v>
      </c>
      <c r="I1006" s="365"/>
      <c r="J1006" s="366"/>
    </row>
    <row r="1007" spans="1:10" s="46" customFormat="1" ht="14.25" x14ac:dyDescent="0.2">
      <c r="A1007" s="155" t="s">
        <v>337</v>
      </c>
      <c r="B1007" s="96" t="s">
        <v>82</v>
      </c>
      <c r="C1007" s="47" t="s">
        <v>38</v>
      </c>
      <c r="D1007" s="47" t="s">
        <v>33</v>
      </c>
      <c r="E1007" s="210" t="s">
        <v>335</v>
      </c>
      <c r="F1007" s="209" t="s">
        <v>72</v>
      </c>
      <c r="G1007" s="505"/>
      <c r="H1007" s="418">
        <v>120.5</v>
      </c>
      <c r="I1007" s="365"/>
      <c r="J1007" s="259"/>
    </row>
    <row r="1008" spans="1:10" s="46" customFormat="1" ht="13.5" x14ac:dyDescent="0.2">
      <c r="A1008" s="506" t="s">
        <v>381</v>
      </c>
      <c r="B1008" s="47" t="s">
        <v>82</v>
      </c>
      <c r="C1008" s="47" t="s">
        <v>38</v>
      </c>
      <c r="D1008" s="47" t="s">
        <v>33</v>
      </c>
      <c r="E1008" s="210" t="s">
        <v>335</v>
      </c>
      <c r="F1008" s="211" t="s">
        <v>118</v>
      </c>
      <c r="G1008" s="47"/>
      <c r="H1008" s="315">
        <v>31.5</v>
      </c>
      <c r="I1008" s="60"/>
      <c r="J1008" s="259"/>
    </row>
    <row r="1009" spans="1:10" s="46" customFormat="1" x14ac:dyDescent="0.2">
      <c r="A1009" s="416" t="s">
        <v>238</v>
      </c>
      <c r="B1009" s="48" t="s">
        <v>82</v>
      </c>
      <c r="C1009" s="48" t="s">
        <v>38</v>
      </c>
      <c r="D1009" s="48" t="s">
        <v>33</v>
      </c>
      <c r="E1009" s="218" t="s">
        <v>335</v>
      </c>
      <c r="F1009" s="216" t="s">
        <v>118</v>
      </c>
      <c r="G1009" s="48" t="s">
        <v>239</v>
      </c>
      <c r="H1009" s="317">
        <v>31.5</v>
      </c>
      <c r="I1009" s="60"/>
      <c r="J1009" s="259"/>
    </row>
    <row r="1010" spans="1:10" s="44" customFormat="1" ht="25.5" x14ac:dyDescent="0.2">
      <c r="A1010" s="170" t="s">
        <v>90</v>
      </c>
      <c r="B1010" s="48" t="s">
        <v>82</v>
      </c>
      <c r="C1010" s="48" t="s">
        <v>38</v>
      </c>
      <c r="D1010" s="48" t="s">
        <v>33</v>
      </c>
      <c r="E1010" s="218" t="s">
        <v>335</v>
      </c>
      <c r="F1010" s="216" t="s">
        <v>118</v>
      </c>
      <c r="G1010" s="48" t="s">
        <v>91</v>
      </c>
      <c r="H1010" s="317">
        <v>31.5</v>
      </c>
      <c r="I1010" s="60"/>
      <c r="J1010" s="274"/>
    </row>
    <row r="1011" spans="1:10" s="44" customFormat="1" ht="14.25" x14ac:dyDescent="0.2">
      <c r="A1011" s="155" t="s">
        <v>388</v>
      </c>
      <c r="B1011" s="96" t="s">
        <v>82</v>
      </c>
      <c r="C1011" s="47" t="s">
        <v>38</v>
      </c>
      <c r="D1011" s="47" t="s">
        <v>33</v>
      </c>
      <c r="E1011" s="210" t="s">
        <v>335</v>
      </c>
      <c r="F1011" s="211" t="s">
        <v>137</v>
      </c>
      <c r="G1011" s="47"/>
      <c r="H1011" s="315">
        <v>89</v>
      </c>
      <c r="I1011" s="143"/>
      <c r="J1011" s="274"/>
    </row>
    <row r="1012" spans="1:10" s="44" customFormat="1" ht="14.25" x14ac:dyDescent="0.2">
      <c r="A1012" s="448" t="s">
        <v>238</v>
      </c>
      <c r="B1012" s="507" t="s">
        <v>82</v>
      </c>
      <c r="C1012" s="48" t="s">
        <v>38</v>
      </c>
      <c r="D1012" s="48" t="s">
        <v>33</v>
      </c>
      <c r="E1012" s="218" t="s">
        <v>335</v>
      </c>
      <c r="F1012" s="216" t="s">
        <v>137</v>
      </c>
      <c r="G1012" s="48" t="s">
        <v>239</v>
      </c>
      <c r="H1012" s="317">
        <v>89</v>
      </c>
      <c r="I1012" s="143"/>
      <c r="J1012" s="274"/>
    </row>
    <row r="1013" spans="1:10" s="44" customFormat="1" ht="25.5" x14ac:dyDescent="0.2">
      <c r="A1013" s="170" t="s">
        <v>90</v>
      </c>
      <c r="B1013" s="507" t="s">
        <v>82</v>
      </c>
      <c r="C1013" s="48" t="s">
        <v>38</v>
      </c>
      <c r="D1013" s="48" t="s">
        <v>33</v>
      </c>
      <c r="E1013" s="218" t="s">
        <v>335</v>
      </c>
      <c r="F1013" s="216" t="s">
        <v>137</v>
      </c>
      <c r="G1013" s="48" t="s">
        <v>91</v>
      </c>
      <c r="H1013" s="317">
        <v>89</v>
      </c>
      <c r="I1013" s="143"/>
      <c r="J1013" s="274"/>
    </row>
    <row r="1014" spans="1:10" s="44" customFormat="1" ht="38.25" x14ac:dyDescent="0.2">
      <c r="A1014" s="299" t="s">
        <v>548</v>
      </c>
      <c r="B1014" s="235" t="s">
        <v>82</v>
      </c>
      <c r="C1014" s="105" t="s">
        <v>38</v>
      </c>
      <c r="D1014" s="105" t="s">
        <v>33</v>
      </c>
      <c r="E1014" s="208" t="s">
        <v>110</v>
      </c>
      <c r="F1014" s="92" t="s">
        <v>72</v>
      </c>
      <c r="G1014" s="105"/>
      <c r="H1014" s="316">
        <v>253.05</v>
      </c>
      <c r="I1014" s="533"/>
      <c r="J1014" s="534"/>
    </row>
    <row r="1015" spans="1:10" s="44" customFormat="1" ht="14.25" x14ac:dyDescent="0.2">
      <c r="A1015" s="169" t="s">
        <v>636</v>
      </c>
      <c r="B1015" s="96" t="s">
        <v>82</v>
      </c>
      <c r="C1015" s="47" t="s">
        <v>38</v>
      </c>
      <c r="D1015" s="47" t="s">
        <v>33</v>
      </c>
      <c r="E1015" s="210" t="s">
        <v>671</v>
      </c>
      <c r="F1015" s="214" t="s">
        <v>172</v>
      </c>
      <c r="G1015" s="47"/>
      <c r="H1015" s="315">
        <v>100</v>
      </c>
      <c r="I1015" s="533"/>
      <c r="J1015" s="534"/>
    </row>
    <row r="1016" spans="1:10" s="44" customFormat="1" ht="14.25" x14ac:dyDescent="0.2">
      <c r="A1016" s="448" t="s">
        <v>238</v>
      </c>
      <c r="B1016" s="507" t="s">
        <v>82</v>
      </c>
      <c r="C1016" s="48" t="s">
        <v>38</v>
      </c>
      <c r="D1016" s="48" t="s">
        <v>33</v>
      </c>
      <c r="E1016" s="218" t="s">
        <v>671</v>
      </c>
      <c r="F1016" s="216" t="s">
        <v>172</v>
      </c>
      <c r="G1016" s="48" t="s">
        <v>239</v>
      </c>
      <c r="H1016" s="317">
        <v>100</v>
      </c>
      <c r="I1016" s="533"/>
      <c r="J1016" s="534"/>
    </row>
    <row r="1017" spans="1:10" s="44" customFormat="1" ht="25.5" x14ac:dyDescent="0.2">
      <c r="A1017" s="170" t="s">
        <v>90</v>
      </c>
      <c r="B1017" s="507" t="s">
        <v>82</v>
      </c>
      <c r="C1017" s="48" t="s">
        <v>38</v>
      </c>
      <c r="D1017" s="48" t="s">
        <v>33</v>
      </c>
      <c r="E1017" s="218" t="s">
        <v>671</v>
      </c>
      <c r="F1017" s="216" t="s">
        <v>172</v>
      </c>
      <c r="G1017" s="48" t="s">
        <v>91</v>
      </c>
      <c r="H1017" s="317">
        <v>100</v>
      </c>
      <c r="I1017" s="533"/>
      <c r="J1017" s="534"/>
    </row>
    <row r="1018" spans="1:10" s="44" customFormat="1" ht="27" x14ac:dyDescent="0.2">
      <c r="A1018" s="169" t="s">
        <v>723</v>
      </c>
      <c r="B1018" s="96" t="s">
        <v>82</v>
      </c>
      <c r="C1018" s="47" t="s">
        <v>38</v>
      </c>
      <c r="D1018" s="47" t="s">
        <v>33</v>
      </c>
      <c r="E1018" s="210" t="s">
        <v>720</v>
      </c>
      <c r="F1018" s="214" t="s">
        <v>72</v>
      </c>
      <c r="G1018" s="48"/>
      <c r="H1018" s="315">
        <v>153.05000000000001</v>
      </c>
      <c r="I1018" s="533"/>
      <c r="J1018" s="534"/>
    </row>
    <row r="1019" spans="1:10" s="44" customFormat="1" ht="27" x14ac:dyDescent="0.2">
      <c r="A1019" s="169" t="s">
        <v>722</v>
      </c>
      <c r="B1019" s="96" t="s">
        <v>82</v>
      </c>
      <c r="C1019" s="47" t="s">
        <v>38</v>
      </c>
      <c r="D1019" s="47" t="s">
        <v>33</v>
      </c>
      <c r="E1019" s="210" t="s">
        <v>721</v>
      </c>
      <c r="F1019" s="214" t="s">
        <v>172</v>
      </c>
      <c r="G1019" s="47"/>
      <c r="H1019" s="315">
        <v>45</v>
      </c>
      <c r="I1019" s="533"/>
      <c r="J1019" s="534"/>
    </row>
    <row r="1020" spans="1:10" s="44" customFormat="1" ht="14.25" x14ac:dyDescent="0.2">
      <c r="A1020" s="448" t="s">
        <v>238</v>
      </c>
      <c r="B1020" s="507" t="s">
        <v>82</v>
      </c>
      <c r="C1020" s="48" t="s">
        <v>38</v>
      </c>
      <c r="D1020" s="48" t="s">
        <v>33</v>
      </c>
      <c r="E1020" s="218" t="s">
        <v>721</v>
      </c>
      <c r="F1020" s="216" t="s">
        <v>172</v>
      </c>
      <c r="G1020" s="48" t="s">
        <v>239</v>
      </c>
      <c r="H1020" s="317">
        <v>45</v>
      </c>
      <c r="I1020" s="533"/>
      <c r="J1020" s="534"/>
    </row>
    <row r="1021" spans="1:10" s="44" customFormat="1" ht="25.5" x14ac:dyDescent="0.2">
      <c r="A1021" s="170" t="s">
        <v>90</v>
      </c>
      <c r="B1021" s="507" t="s">
        <v>82</v>
      </c>
      <c r="C1021" s="48" t="s">
        <v>38</v>
      </c>
      <c r="D1021" s="48" t="s">
        <v>33</v>
      </c>
      <c r="E1021" s="218" t="s">
        <v>721</v>
      </c>
      <c r="F1021" s="216" t="s">
        <v>172</v>
      </c>
      <c r="G1021" s="48" t="s">
        <v>91</v>
      </c>
      <c r="H1021" s="317">
        <v>45</v>
      </c>
      <c r="I1021" s="533"/>
      <c r="J1021" s="534"/>
    </row>
    <row r="1022" spans="1:10" s="44" customFormat="1" ht="27" x14ac:dyDescent="0.2">
      <c r="A1022" s="169" t="s">
        <v>637</v>
      </c>
      <c r="B1022" s="96" t="s">
        <v>82</v>
      </c>
      <c r="C1022" s="47" t="s">
        <v>38</v>
      </c>
      <c r="D1022" s="47" t="s">
        <v>33</v>
      </c>
      <c r="E1022" s="210" t="s">
        <v>672</v>
      </c>
      <c r="F1022" s="214" t="s">
        <v>172</v>
      </c>
      <c r="G1022" s="47"/>
      <c r="H1022" s="315">
        <v>108.05</v>
      </c>
      <c r="I1022" s="533"/>
      <c r="J1022" s="534"/>
    </row>
    <row r="1023" spans="1:10" s="44" customFormat="1" ht="14.25" x14ac:dyDescent="0.2">
      <c r="A1023" s="448" t="s">
        <v>238</v>
      </c>
      <c r="B1023" s="507" t="s">
        <v>82</v>
      </c>
      <c r="C1023" s="48" t="s">
        <v>38</v>
      </c>
      <c r="D1023" s="48" t="s">
        <v>33</v>
      </c>
      <c r="E1023" s="218" t="s">
        <v>672</v>
      </c>
      <c r="F1023" s="216" t="s">
        <v>172</v>
      </c>
      <c r="G1023" s="48" t="s">
        <v>239</v>
      </c>
      <c r="H1023" s="317">
        <v>108.05</v>
      </c>
      <c r="I1023" s="533"/>
      <c r="J1023" s="534"/>
    </row>
    <row r="1024" spans="1:10" s="44" customFormat="1" ht="25.5" x14ac:dyDescent="0.2">
      <c r="A1024" s="170" t="s">
        <v>90</v>
      </c>
      <c r="B1024" s="507" t="s">
        <v>82</v>
      </c>
      <c r="C1024" s="48" t="s">
        <v>38</v>
      </c>
      <c r="D1024" s="48" t="s">
        <v>33</v>
      </c>
      <c r="E1024" s="218" t="s">
        <v>672</v>
      </c>
      <c r="F1024" s="216" t="s">
        <v>172</v>
      </c>
      <c r="G1024" s="48" t="s">
        <v>91</v>
      </c>
      <c r="H1024" s="317">
        <v>108.05</v>
      </c>
      <c r="I1024" s="533"/>
      <c r="J1024" s="534"/>
    </row>
    <row r="1025" spans="1:13" s="18" customFormat="1" ht="27" x14ac:dyDescent="0.2">
      <c r="A1025" s="155" t="s">
        <v>569</v>
      </c>
      <c r="B1025" s="27" t="s">
        <v>82</v>
      </c>
      <c r="C1025" s="27" t="s">
        <v>38</v>
      </c>
      <c r="D1025" s="27" t="s">
        <v>33</v>
      </c>
      <c r="E1025" s="210" t="s">
        <v>203</v>
      </c>
      <c r="F1025" s="211" t="s">
        <v>72</v>
      </c>
      <c r="G1025" s="47"/>
      <c r="H1025" s="315">
        <v>139.905</v>
      </c>
      <c r="I1025" s="127"/>
      <c r="J1025" s="257"/>
    </row>
    <row r="1026" spans="1:13" s="18" customFormat="1" ht="13.5" x14ac:dyDescent="0.2">
      <c r="A1026" s="155" t="s">
        <v>412</v>
      </c>
      <c r="B1026" s="87" t="s">
        <v>82</v>
      </c>
      <c r="C1026" s="27" t="s">
        <v>38</v>
      </c>
      <c r="D1026" s="27" t="s">
        <v>33</v>
      </c>
      <c r="E1026" s="210" t="s">
        <v>414</v>
      </c>
      <c r="F1026" s="211" t="s">
        <v>72</v>
      </c>
      <c r="G1026" s="47"/>
      <c r="H1026" s="315">
        <v>0</v>
      </c>
      <c r="I1026" s="127"/>
      <c r="J1026" s="257"/>
    </row>
    <row r="1027" spans="1:13" s="18" customFormat="1" ht="13.5" x14ac:dyDescent="0.25">
      <c r="A1027" s="446" t="s">
        <v>224</v>
      </c>
      <c r="B1027" s="87" t="s">
        <v>82</v>
      </c>
      <c r="C1027" s="27" t="s">
        <v>38</v>
      </c>
      <c r="D1027" s="27" t="s">
        <v>33</v>
      </c>
      <c r="E1027" s="210" t="s">
        <v>414</v>
      </c>
      <c r="F1027" s="211" t="s">
        <v>172</v>
      </c>
      <c r="G1027" s="47"/>
      <c r="H1027" s="315">
        <v>0</v>
      </c>
      <c r="I1027" s="127"/>
      <c r="J1027" s="257"/>
    </row>
    <row r="1028" spans="1:13" s="18" customFormat="1" x14ac:dyDescent="0.2">
      <c r="A1028" s="458" t="s">
        <v>238</v>
      </c>
      <c r="B1028" s="28" t="s">
        <v>82</v>
      </c>
      <c r="C1028" s="28" t="s">
        <v>38</v>
      </c>
      <c r="D1028" s="28" t="s">
        <v>33</v>
      </c>
      <c r="E1028" s="215" t="s">
        <v>414</v>
      </c>
      <c r="F1028" s="220" t="s">
        <v>172</v>
      </c>
      <c r="G1028" s="48" t="s">
        <v>239</v>
      </c>
      <c r="H1028" s="317">
        <v>0</v>
      </c>
      <c r="I1028" s="127"/>
      <c r="J1028" s="257"/>
    </row>
    <row r="1029" spans="1:13" s="44" customFormat="1" ht="25.5" x14ac:dyDescent="0.2">
      <c r="A1029" s="179" t="s">
        <v>90</v>
      </c>
      <c r="B1029" s="28" t="s">
        <v>82</v>
      </c>
      <c r="C1029" s="48" t="s">
        <v>38</v>
      </c>
      <c r="D1029" s="48" t="s">
        <v>33</v>
      </c>
      <c r="E1029" s="215" t="s">
        <v>414</v>
      </c>
      <c r="F1029" s="220" t="s">
        <v>172</v>
      </c>
      <c r="G1029" s="48" t="s">
        <v>91</v>
      </c>
      <c r="H1029" s="317">
        <v>0</v>
      </c>
      <c r="I1029" s="143"/>
      <c r="J1029" s="274"/>
      <c r="K1029" s="376"/>
      <c r="L1029" s="377"/>
      <c r="M1029" s="377"/>
    </row>
    <row r="1030" spans="1:13" s="44" customFormat="1" ht="14.25" x14ac:dyDescent="0.2">
      <c r="A1030" s="155" t="s">
        <v>413</v>
      </c>
      <c r="B1030" s="87" t="s">
        <v>82</v>
      </c>
      <c r="C1030" s="27" t="s">
        <v>38</v>
      </c>
      <c r="D1030" s="27" t="s">
        <v>33</v>
      </c>
      <c r="E1030" s="210" t="s">
        <v>415</v>
      </c>
      <c r="F1030" s="211" t="s">
        <v>72</v>
      </c>
      <c r="G1030" s="47"/>
      <c r="H1030" s="315">
        <v>104.905</v>
      </c>
      <c r="I1030" s="143"/>
      <c r="J1030" s="274"/>
      <c r="K1030" s="376"/>
      <c r="L1030" s="377"/>
      <c r="M1030" s="377"/>
    </row>
    <row r="1031" spans="1:13" s="44" customFormat="1" ht="14.25" x14ac:dyDescent="0.25">
      <c r="A1031" s="446" t="s">
        <v>224</v>
      </c>
      <c r="B1031" s="87" t="s">
        <v>82</v>
      </c>
      <c r="C1031" s="27" t="s">
        <v>38</v>
      </c>
      <c r="D1031" s="27" t="s">
        <v>33</v>
      </c>
      <c r="E1031" s="210" t="s">
        <v>415</v>
      </c>
      <c r="F1031" s="211" t="s">
        <v>172</v>
      </c>
      <c r="G1031" s="47"/>
      <c r="H1031" s="315">
        <v>104.905</v>
      </c>
      <c r="I1031" s="143"/>
      <c r="J1031" s="274"/>
      <c r="K1031" s="376"/>
      <c r="L1031" s="377"/>
      <c r="M1031" s="377"/>
    </row>
    <row r="1032" spans="1:13" s="44" customFormat="1" ht="14.25" x14ac:dyDescent="0.2">
      <c r="A1032" s="458" t="s">
        <v>238</v>
      </c>
      <c r="B1032" s="28" t="s">
        <v>82</v>
      </c>
      <c r="C1032" s="28" t="s">
        <v>38</v>
      </c>
      <c r="D1032" s="28" t="s">
        <v>33</v>
      </c>
      <c r="E1032" s="215" t="s">
        <v>415</v>
      </c>
      <c r="F1032" s="220" t="s">
        <v>172</v>
      </c>
      <c r="G1032" s="48" t="s">
        <v>239</v>
      </c>
      <c r="H1032" s="317">
        <v>104.905</v>
      </c>
      <c r="I1032" s="143"/>
      <c r="J1032" s="274"/>
      <c r="K1032" s="376"/>
      <c r="L1032" s="377"/>
      <c r="M1032" s="377"/>
    </row>
    <row r="1033" spans="1:13" s="44" customFormat="1" ht="25.5" x14ac:dyDescent="0.2">
      <c r="A1033" s="179" t="s">
        <v>90</v>
      </c>
      <c r="B1033" s="28" t="s">
        <v>82</v>
      </c>
      <c r="C1033" s="48" t="s">
        <v>38</v>
      </c>
      <c r="D1033" s="48" t="s">
        <v>33</v>
      </c>
      <c r="E1033" s="215" t="s">
        <v>415</v>
      </c>
      <c r="F1033" s="220" t="s">
        <v>172</v>
      </c>
      <c r="G1033" s="48" t="s">
        <v>91</v>
      </c>
      <c r="H1033" s="317">
        <v>104.905</v>
      </c>
      <c r="I1033" s="143"/>
      <c r="J1033" s="274"/>
      <c r="K1033" s="376"/>
      <c r="L1033" s="377"/>
      <c r="M1033" s="377"/>
    </row>
    <row r="1034" spans="1:13" s="44" customFormat="1" ht="14.25" x14ac:dyDescent="0.2">
      <c r="A1034" s="155" t="s">
        <v>416</v>
      </c>
      <c r="B1034" s="87" t="s">
        <v>82</v>
      </c>
      <c r="C1034" s="27" t="s">
        <v>38</v>
      </c>
      <c r="D1034" s="27" t="s">
        <v>33</v>
      </c>
      <c r="E1034" s="210" t="s">
        <v>570</v>
      </c>
      <c r="F1034" s="211" t="s">
        <v>72</v>
      </c>
      <c r="G1034" s="47"/>
      <c r="H1034" s="315">
        <v>35</v>
      </c>
      <c r="I1034" s="143"/>
      <c r="J1034" s="274"/>
      <c r="K1034" s="376"/>
      <c r="L1034" s="377"/>
      <c r="M1034" s="377"/>
    </row>
    <row r="1035" spans="1:13" s="44" customFormat="1" ht="14.25" x14ac:dyDescent="0.25">
      <c r="A1035" s="446" t="s">
        <v>224</v>
      </c>
      <c r="B1035" s="87" t="s">
        <v>82</v>
      </c>
      <c r="C1035" s="27" t="s">
        <v>38</v>
      </c>
      <c r="D1035" s="27" t="s">
        <v>33</v>
      </c>
      <c r="E1035" s="210" t="s">
        <v>570</v>
      </c>
      <c r="F1035" s="211" t="s">
        <v>172</v>
      </c>
      <c r="G1035" s="47"/>
      <c r="H1035" s="315">
        <v>35</v>
      </c>
      <c r="I1035" s="143"/>
      <c r="J1035" s="274"/>
      <c r="K1035" s="376"/>
      <c r="L1035" s="377"/>
      <c r="M1035" s="377"/>
    </row>
    <row r="1036" spans="1:13" s="44" customFormat="1" ht="14.25" x14ac:dyDescent="0.2">
      <c r="A1036" s="458" t="s">
        <v>238</v>
      </c>
      <c r="B1036" s="28" t="s">
        <v>82</v>
      </c>
      <c r="C1036" s="28" t="s">
        <v>38</v>
      </c>
      <c r="D1036" s="28" t="s">
        <v>33</v>
      </c>
      <c r="E1036" s="215" t="s">
        <v>570</v>
      </c>
      <c r="F1036" s="220" t="s">
        <v>172</v>
      </c>
      <c r="G1036" s="48" t="s">
        <v>239</v>
      </c>
      <c r="H1036" s="317">
        <v>35</v>
      </c>
      <c r="I1036" s="143"/>
      <c r="J1036" s="274"/>
      <c r="K1036" s="376"/>
      <c r="L1036" s="377"/>
      <c r="M1036" s="377"/>
    </row>
    <row r="1037" spans="1:13" s="44" customFormat="1" ht="25.5" x14ac:dyDescent="0.2">
      <c r="A1037" s="179" t="s">
        <v>90</v>
      </c>
      <c r="B1037" s="28" t="s">
        <v>82</v>
      </c>
      <c r="C1037" s="48" t="s">
        <v>38</v>
      </c>
      <c r="D1037" s="48" t="s">
        <v>33</v>
      </c>
      <c r="E1037" s="215" t="s">
        <v>570</v>
      </c>
      <c r="F1037" s="220" t="s">
        <v>172</v>
      </c>
      <c r="G1037" s="48" t="s">
        <v>91</v>
      </c>
      <c r="H1037" s="317">
        <v>35</v>
      </c>
      <c r="I1037" s="143"/>
      <c r="J1037" s="274"/>
      <c r="K1037" s="376"/>
      <c r="L1037" s="377"/>
      <c r="M1037" s="377"/>
    </row>
    <row r="1038" spans="1:13" s="51" customFormat="1" ht="40.5" x14ac:dyDescent="0.2">
      <c r="A1038" s="186" t="s">
        <v>565</v>
      </c>
      <c r="B1038" s="111" t="s">
        <v>82</v>
      </c>
      <c r="C1038" s="47" t="s">
        <v>38</v>
      </c>
      <c r="D1038" s="47" t="s">
        <v>33</v>
      </c>
      <c r="E1038" s="213" t="s">
        <v>194</v>
      </c>
      <c r="F1038" s="214" t="s">
        <v>72</v>
      </c>
      <c r="G1038" s="56"/>
      <c r="H1038" s="315">
        <v>201.04999999999998</v>
      </c>
      <c r="I1038" s="365"/>
      <c r="J1038" s="366"/>
      <c r="K1038" s="376"/>
      <c r="L1038" s="276"/>
      <c r="M1038" s="276"/>
    </row>
    <row r="1039" spans="1:13" s="51" customFormat="1" ht="27.75" customHeight="1" x14ac:dyDescent="0.2">
      <c r="A1039" s="474" t="s">
        <v>482</v>
      </c>
      <c r="B1039" s="111">
        <v>701</v>
      </c>
      <c r="C1039" s="47" t="s">
        <v>38</v>
      </c>
      <c r="D1039" s="47" t="s">
        <v>33</v>
      </c>
      <c r="E1039" s="213" t="s">
        <v>481</v>
      </c>
      <c r="F1039" s="214" t="s">
        <v>72</v>
      </c>
      <c r="G1039" s="56"/>
      <c r="H1039" s="315">
        <v>19.201000000000001</v>
      </c>
      <c r="I1039" s="365"/>
      <c r="J1039" s="366"/>
      <c r="K1039" s="376"/>
      <c r="L1039" s="276"/>
      <c r="M1039" s="276"/>
    </row>
    <row r="1040" spans="1:13" s="51" customFormat="1" ht="14.25" x14ac:dyDescent="0.2">
      <c r="A1040" s="169" t="s">
        <v>224</v>
      </c>
      <c r="B1040" s="111">
        <v>701</v>
      </c>
      <c r="C1040" s="47" t="s">
        <v>38</v>
      </c>
      <c r="D1040" s="47" t="s">
        <v>33</v>
      </c>
      <c r="E1040" s="213" t="s">
        <v>484</v>
      </c>
      <c r="F1040" s="214" t="s">
        <v>172</v>
      </c>
      <c r="G1040" s="56"/>
      <c r="H1040" s="315">
        <v>19.201000000000001</v>
      </c>
      <c r="I1040" s="365"/>
      <c r="J1040" s="366"/>
      <c r="K1040" s="376"/>
      <c r="L1040" s="276"/>
      <c r="M1040" s="276"/>
    </row>
    <row r="1041" spans="1:13" s="51" customFormat="1" ht="14.25" x14ac:dyDescent="0.2">
      <c r="A1041" s="458" t="s">
        <v>238</v>
      </c>
      <c r="B1041" s="58">
        <v>701</v>
      </c>
      <c r="C1041" s="48" t="s">
        <v>38</v>
      </c>
      <c r="D1041" s="48" t="s">
        <v>33</v>
      </c>
      <c r="E1041" s="215" t="s">
        <v>484</v>
      </c>
      <c r="F1041" s="216" t="s">
        <v>172</v>
      </c>
      <c r="G1041" s="48" t="s">
        <v>239</v>
      </c>
      <c r="H1041" s="317">
        <v>19.201000000000001</v>
      </c>
      <c r="I1041" s="365"/>
      <c r="J1041" s="366"/>
      <c r="K1041" s="376"/>
      <c r="L1041" s="276"/>
      <c r="M1041" s="276"/>
    </row>
    <row r="1042" spans="1:13" s="51" customFormat="1" ht="25.5" x14ac:dyDescent="0.2">
      <c r="A1042" s="170" t="s">
        <v>90</v>
      </c>
      <c r="B1042" s="58">
        <v>701</v>
      </c>
      <c r="C1042" s="48" t="s">
        <v>38</v>
      </c>
      <c r="D1042" s="48" t="s">
        <v>33</v>
      </c>
      <c r="E1042" s="215" t="s">
        <v>484</v>
      </c>
      <c r="F1042" s="216" t="s">
        <v>172</v>
      </c>
      <c r="G1042" s="48" t="s">
        <v>91</v>
      </c>
      <c r="H1042" s="317">
        <v>19.201000000000001</v>
      </c>
      <c r="I1042" s="365"/>
      <c r="J1042" s="366"/>
      <c r="K1042" s="376"/>
      <c r="L1042" s="276"/>
      <c r="M1042" s="276"/>
    </row>
    <row r="1043" spans="1:13" s="51" customFormat="1" ht="27" x14ac:dyDescent="0.25">
      <c r="A1043" s="446" t="s">
        <v>206</v>
      </c>
      <c r="B1043" s="111" t="s">
        <v>82</v>
      </c>
      <c r="C1043" s="47" t="s">
        <v>38</v>
      </c>
      <c r="D1043" s="47" t="s">
        <v>33</v>
      </c>
      <c r="E1043" s="213" t="s">
        <v>339</v>
      </c>
      <c r="F1043" s="214" t="s">
        <v>72</v>
      </c>
      <c r="G1043" s="47"/>
      <c r="H1043" s="315">
        <v>10</v>
      </c>
      <c r="I1043" s="365"/>
      <c r="J1043" s="366"/>
      <c r="K1043" s="375"/>
      <c r="L1043" s="276"/>
      <c r="M1043" s="276"/>
    </row>
    <row r="1044" spans="1:13" s="51" customFormat="1" ht="27" x14ac:dyDescent="0.25">
      <c r="A1044" s="464" t="s">
        <v>437</v>
      </c>
      <c r="B1044" s="111" t="s">
        <v>82</v>
      </c>
      <c r="C1044" s="47" t="s">
        <v>38</v>
      </c>
      <c r="D1044" s="47" t="s">
        <v>33</v>
      </c>
      <c r="E1044" s="213" t="s">
        <v>436</v>
      </c>
      <c r="F1044" s="305" t="s">
        <v>72</v>
      </c>
      <c r="G1044" s="47"/>
      <c r="H1044" s="315">
        <v>10</v>
      </c>
      <c r="I1044" s="365"/>
      <c r="J1044" s="366"/>
      <c r="K1044" s="375"/>
      <c r="L1044" s="276"/>
      <c r="M1044" s="276"/>
    </row>
    <row r="1045" spans="1:13" s="51" customFormat="1" ht="14.25" x14ac:dyDescent="0.2">
      <c r="A1045" s="169" t="s">
        <v>224</v>
      </c>
      <c r="B1045" s="111" t="s">
        <v>82</v>
      </c>
      <c r="C1045" s="47" t="s">
        <v>38</v>
      </c>
      <c r="D1045" s="47" t="s">
        <v>33</v>
      </c>
      <c r="E1045" s="213" t="s">
        <v>436</v>
      </c>
      <c r="F1045" s="305" t="s">
        <v>172</v>
      </c>
      <c r="G1045" s="47"/>
      <c r="H1045" s="315">
        <v>10</v>
      </c>
      <c r="I1045" s="365"/>
      <c r="J1045" s="366"/>
    </row>
    <row r="1046" spans="1:13" s="51" customFormat="1" ht="14.25" x14ac:dyDescent="0.2">
      <c r="A1046" s="458" t="s">
        <v>238</v>
      </c>
      <c r="B1046" s="58" t="s">
        <v>82</v>
      </c>
      <c r="C1046" s="48" t="s">
        <v>38</v>
      </c>
      <c r="D1046" s="48" t="s">
        <v>33</v>
      </c>
      <c r="E1046" s="215" t="s">
        <v>436</v>
      </c>
      <c r="F1046" s="223" t="s">
        <v>172</v>
      </c>
      <c r="G1046" s="48" t="s">
        <v>239</v>
      </c>
      <c r="H1046" s="317">
        <v>10</v>
      </c>
      <c r="I1046" s="365"/>
      <c r="J1046" s="366"/>
    </row>
    <row r="1047" spans="1:13" s="51" customFormat="1" ht="25.5" x14ac:dyDescent="0.2">
      <c r="A1047" s="170" t="s">
        <v>90</v>
      </c>
      <c r="B1047" s="58" t="s">
        <v>82</v>
      </c>
      <c r="C1047" s="48" t="s">
        <v>38</v>
      </c>
      <c r="D1047" s="48" t="s">
        <v>33</v>
      </c>
      <c r="E1047" s="215" t="s">
        <v>436</v>
      </c>
      <c r="F1047" s="223" t="s">
        <v>172</v>
      </c>
      <c r="G1047" s="48" t="s">
        <v>91</v>
      </c>
      <c r="H1047" s="317">
        <v>10</v>
      </c>
      <c r="I1047" s="365"/>
      <c r="J1047" s="366"/>
    </row>
    <row r="1048" spans="1:13" s="51" customFormat="1" ht="27" x14ac:dyDescent="0.25">
      <c r="A1048" s="446" t="s">
        <v>206</v>
      </c>
      <c r="B1048" s="111" t="s">
        <v>82</v>
      </c>
      <c r="C1048" s="47" t="s">
        <v>38</v>
      </c>
      <c r="D1048" s="47" t="s">
        <v>33</v>
      </c>
      <c r="E1048" s="213" t="s">
        <v>339</v>
      </c>
      <c r="F1048" s="214" t="s">
        <v>72</v>
      </c>
      <c r="G1048" s="47"/>
      <c r="H1048" s="315">
        <v>30.346</v>
      </c>
      <c r="I1048" s="365"/>
      <c r="J1048" s="366"/>
    </row>
    <row r="1049" spans="1:13" s="51" customFormat="1" ht="27" x14ac:dyDescent="0.25">
      <c r="A1049" s="464" t="s">
        <v>340</v>
      </c>
      <c r="B1049" s="111" t="s">
        <v>82</v>
      </c>
      <c r="C1049" s="47" t="s">
        <v>38</v>
      </c>
      <c r="D1049" s="47" t="s">
        <v>33</v>
      </c>
      <c r="E1049" s="213" t="s">
        <v>338</v>
      </c>
      <c r="F1049" s="305" t="s">
        <v>72</v>
      </c>
      <c r="G1049" s="47"/>
      <c r="H1049" s="315">
        <v>30.346</v>
      </c>
      <c r="I1049" s="365"/>
      <c r="J1049" s="366"/>
    </row>
    <row r="1050" spans="1:13" s="51" customFormat="1" ht="14.25" x14ac:dyDescent="0.2">
      <c r="A1050" s="169" t="s">
        <v>224</v>
      </c>
      <c r="B1050" s="111" t="s">
        <v>82</v>
      </c>
      <c r="C1050" s="47" t="s">
        <v>38</v>
      </c>
      <c r="D1050" s="47" t="s">
        <v>33</v>
      </c>
      <c r="E1050" s="213" t="s">
        <v>338</v>
      </c>
      <c r="F1050" s="305" t="s">
        <v>172</v>
      </c>
      <c r="G1050" s="47"/>
      <c r="H1050" s="315">
        <v>30.346</v>
      </c>
      <c r="I1050" s="365"/>
      <c r="J1050" s="366"/>
    </row>
    <row r="1051" spans="1:13" s="51" customFormat="1" ht="14.25" x14ac:dyDescent="0.2">
      <c r="A1051" s="458" t="s">
        <v>238</v>
      </c>
      <c r="B1051" s="58" t="s">
        <v>82</v>
      </c>
      <c r="C1051" s="48" t="s">
        <v>38</v>
      </c>
      <c r="D1051" s="48" t="s">
        <v>33</v>
      </c>
      <c r="E1051" s="215" t="s">
        <v>338</v>
      </c>
      <c r="F1051" s="223" t="s">
        <v>172</v>
      </c>
      <c r="G1051" s="48" t="s">
        <v>239</v>
      </c>
      <c r="H1051" s="317">
        <v>30.346</v>
      </c>
      <c r="I1051" s="365"/>
      <c r="J1051" s="366"/>
    </row>
    <row r="1052" spans="1:13" s="51" customFormat="1" ht="25.5" x14ac:dyDescent="0.2">
      <c r="A1052" s="170" t="s">
        <v>90</v>
      </c>
      <c r="B1052" s="58" t="s">
        <v>82</v>
      </c>
      <c r="C1052" s="48" t="s">
        <v>38</v>
      </c>
      <c r="D1052" s="48" t="s">
        <v>33</v>
      </c>
      <c r="E1052" s="215" t="s">
        <v>338</v>
      </c>
      <c r="F1052" s="223" t="s">
        <v>172</v>
      </c>
      <c r="G1052" s="48" t="s">
        <v>91</v>
      </c>
      <c r="H1052" s="317">
        <v>30.346</v>
      </c>
      <c r="I1052" s="365"/>
      <c r="J1052" s="366"/>
    </row>
    <row r="1053" spans="1:13" s="51" customFormat="1" ht="14.25" x14ac:dyDescent="0.25">
      <c r="A1053" s="446" t="s">
        <v>442</v>
      </c>
      <c r="B1053" s="111" t="s">
        <v>82</v>
      </c>
      <c r="C1053" s="47" t="s">
        <v>38</v>
      </c>
      <c r="D1053" s="47" t="s">
        <v>33</v>
      </c>
      <c r="E1053" s="213" t="s">
        <v>440</v>
      </c>
      <c r="F1053" s="214" t="s">
        <v>72</v>
      </c>
      <c r="G1053" s="47"/>
      <c r="H1053" s="315">
        <v>141.50299999999999</v>
      </c>
      <c r="I1053" s="365"/>
      <c r="J1053" s="366"/>
    </row>
    <row r="1054" spans="1:13" s="51" customFormat="1" ht="14.25" x14ac:dyDescent="0.25">
      <c r="A1054" s="464" t="s">
        <v>443</v>
      </c>
      <c r="B1054" s="111" t="s">
        <v>82</v>
      </c>
      <c r="C1054" s="47" t="s">
        <v>38</v>
      </c>
      <c r="D1054" s="47" t="s">
        <v>33</v>
      </c>
      <c r="E1054" s="213" t="s">
        <v>441</v>
      </c>
      <c r="F1054" s="305" t="s">
        <v>72</v>
      </c>
      <c r="G1054" s="47"/>
      <c r="H1054" s="315">
        <v>46.503</v>
      </c>
      <c r="I1054" s="365"/>
      <c r="J1054" s="366"/>
    </row>
    <row r="1055" spans="1:13" s="51" customFormat="1" ht="14.25" x14ac:dyDescent="0.2">
      <c r="A1055" s="169" t="s">
        <v>224</v>
      </c>
      <c r="B1055" s="111" t="s">
        <v>82</v>
      </c>
      <c r="C1055" s="47" t="s">
        <v>38</v>
      </c>
      <c r="D1055" s="47" t="s">
        <v>33</v>
      </c>
      <c r="E1055" s="213" t="s">
        <v>441</v>
      </c>
      <c r="F1055" s="305" t="s">
        <v>172</v>
      </c>
      <c r="G1055" s="47"/>
      <c r="H1055" s="315">
        <v>46.503</v>
      </c>
      <c r="I1055" s="365"/>
      <c r="J1055" s="366"/>
    </row>
    <row r="1056" spans="1:13" s="51" customFormat="1" ht="14.25" x14ac:dyDescent="0.2">
      <c r="A1056" s="458" t="s">
        <v>238</v>
      </c>
      <c r="B1056" s="58" t="s">
        <v>82</v>
      </c>
      <c r="C1056" s="48" t="s">
        <v>38</v>
      </c>
      <c r="D1056" s="48" t="s">
        <v>33</v>
      </c>
      <c r="E1056" s="215" t="s">
        <v>441</v>
      </c>
      <c r="F1056" s="223" t="s">
        <v>172</v>
      </c>
      <c r="G1056" s="48" t="s">
        <v>239</v>
      </c>
      <c r="H1056" s="317">
        <v>46.503</v>
      </c>
      <c r="I1056" s="365"/>
      <c r="J1056" s="366"/>
    </row>
    <row r="1057" spans="1:10" s="51" customFormat="1" ht="25.5" x14ac:dyDescent="0.2">
      <c r="A1057" s="170" t="s">
        <v>90</v>
      </c>
      <c r="B1057" s="58" t="s">
        <v>82</v>
      </c>
      <c r="C1057" s="48" t="s">
        <v>38</v>
      </c>
      <c r="D1057" s="48" t="s">
        <v>33</v>
      </c>
      <c r="E1057" s="215" t="s">
        <v>441</v>
      </c>
      <c r="F1057" s="223" t="s">
        <v>172</v>
      </c>
      <c r="G1057" s="48" t="s">
        <v>91</v>
      </c>
      <c r="H1057" s="317">
        <v>46.503</v>
      </c>
      <c r="I1057" s="365"/>
      <c r="J1057" s="366"/>
    </row>
    <row r="1058" spans="1:10" s="51" customFormat="1" ht="27" x14ac:dyDescent="0.2">
      <c r="A1058" s="169" t="s">
        <v>638</v>
      </c>
      <c r="B1058" s="111">
        <v>701</v>
      </c>
      <c r="C1058" s="47" t="s">
        <v>38</v>
      </c>
      <c r="D1058" s="47" t="s">
        <v>33</v>
      </c>
      <c r="E1058" s="213" t="s">
        <v>441</v>
      </c>
      <c r="F1058" s="305" t="s">
        <v>673</v>
      </c>
      <c r="G1058" s="214"/>
      <c r="H1058" s="315">
        <v>90</v>
      </c>
      <c r="I1058" s="365"/>
      <c r="J1058" s="366"/>
    </row>
    <row r="1059" spans="1:10" s="51" customFormat="1" ht="14.25" x14ac:dyDescent="0.2">
      <c r="A1059" s="458" t="s">
        <v>238</v>
      </c>
      <c r="B1059" s="58">
        <v>701</v>
      </c>
      <c r="C1059" s="48" t="s">
        <v>38</v>
      </c>
      <c r="D1059" s="48" t="s">
        <v>33</v>
      </c>
      <c r="E1059" s="215" t="s">
        <v>441</v>
      </c>
      <c r="F1059" s="223" t="s">
        <v>673</v>
      </c>
      <c r="G1059" s="216" t="s">
        <v>239</v>
      </c>
      <c r="H1059" s="317">
        <v>90</v>
      </c>
      <c r="I1059" s="365"/>
      <c r="J1059" s="366"/>
    </row>
    <row r="1060" spans="1:10" s="51" customFormat="1" ht="25.5" x14ac:dyDescent="0.2">
      <c r="A1060" s="170" t="s">
        <v>90</v>
      </c>
      <c r="B1060" s="58">
        <v>701</v>
      </c>
      <c r="C1060" s="48" t="s">
        <v>38</v>
      </c>
      <c r="D1060" s="48" t="s">
        <v>33</v>
      </c>
      <c r="E1060" s="215" t="s">
        <v>441</v>
      </c>
      <c r="F1060" s="223" t="s">
        <v>673</v>
      </c>
      <c r="G1060" s="216" t="s">
        <v>91</v>
      </c>
      <c r="H1060" s="317">
        <v>90</v>
      </c>
      <c r="I1060" s="365"/>
      <c r="J1060" s="366"/>
    </row>
    <row r="1061" spans="1:10" s="51" customFormat="1" ht="40.5" x14ac:dyDescent="0.2">
      <c r="A1061" s="169" t="s">
        <v>726</v>
      </c>
      <c r="B1061" s="111">
        <v>701</v>
      </c>
      <c r="C1061" s="47" t="s">
        <v>38</v>
      </c>
      <c r="D1061" s="47" t="s">
        <v>33</v>
      </c>
      <c r="E1061" s="213" t="s">
        <v>441</v>
      </c>
      <c r="F1061" s="305" t="s">
        <v>674</v>
      </c>
      <c r="G1061" s="214"/>
      <c r="H1061" s="315">
        <v>5</v>
      </c>
      <c r="I1061" s="365"/>
      <c r="J1061" s="366"/>
    </row>
    <row r="1062" spans="1:10" s="51" customFormat="1" ht="14.25" x14ac:dyDescent="0.2">
      <c r="A1062" s="458" t="s">
        <v>238</v>
      </c>
      <c r="B1062" s="58">
        <v>701</v>
      </c>
      <c r="C1062" s="48" t="s">
        <v>38</v>
      </c>
      <c r="D1062" s="48" t="s">
        <v>33</v>
      </c>
      <c r="E1062" s="215" t="s">
        <v>441</v>
      </c>
      <c r="F1062" s="223" t="s">
        <v>674</v>
      </c>
      <c r="G1062" s="216" t="s">
        <v>239</v>
      </c>
      <c r="H1062" s="317">
        <v>5</v>
      </c>
      <c r="I1062" s="365"/>
      <c r="J1062" s="366"/>
    </row>
    <row r="1063" spans="1:10" s="51" customFormat="1" ht="25.5" x14ac:dyDescent="0.2">
      <c r="A1063" s="170" t="s">
        <v>90</v>
      </c>
      <c r="B1063" s="58">
        <v>701</v>
      </c>
      <c r="C1063" s="48" t="s">
        <v>38</v>
      </c>
      <c r="D1063" s="48" t="s">
        <v>33</v>
      </c>
      <c r="E1063" s="215" t="s">
        <v>441</v>
      </c>
      <c r="F1063" s="223" t="s">
        <v>674</v>
      </c>
      <c r="G1063" s="216" t="s">
        <v>91</v>
      </c>
      <c r="H1063" s="317">
        <v>5</v>
      </c>
      <c r="I1063" s="365"/>
      <c r="J1063" s="366"/>
    </row>
    <row r="1064" spans="1:10" s="44" customFormat="1" ht="27" x14ac:dyDescent="0.2">
      <c r="A1064" s="155" t="s">
        <v>167</v>
      </c>
      <c r="B1064" s="96" t="s">
        <v>82</v>
      </c>
      <c r="C1064" s="47" t="s">
        <v>38</v>
      </c>
      <c r="D1064" s="47" t="s">
        <v>33</v>
      </c>
      <c r="E1064" s="213" t="s">
        <v>146</v>
      </c>
      <c r="F1064" s="214" t="s">
        <v>72</v>
      </c>
      <c r="G1064" s="214"/>
      <c r="H1064" s="315">
        <v>27087.829000000002</v>
      </c>
      <c r="I1064" s="143"/>
      <c r="J1064" s="274"/>
    </row>
    <row r="1065" spans="1:10" s="44" customFormat="1" ht="14.25" x14ac:dyDescent="0.2">
      <c r="A1065" s="194" t="s">
        <v>341</v>
      </c>
      <c r="B1065" s="89" t="s">
        <v>82</v>
      </c>
      <c r="C1065" s="89" t="s">
        <v>38</v>
      </c>
      <c r="D1065" s="89" t="s">
        <v>33</v>
      </c>
      <c r="E1065" s="212" t="s">
        <v>343</v>
      </c>
      <c r="F1065" s="92" t="s">
        <v>72</v>
      </c>
      <c r="G1065" s="92"/>
      <c r="H1065" s="316">
        <v>26198.831000000002</v>
      </c>
      <c r="I1065" s="143"/>
      <c r="J1065" s="274"/>
    </row>
    <row r="1066" spans="1:10" s="44" customFormat="1" ht="14.25" x14ac:dyDescent="0.2">
      <c r="A1066" s="297" t="s">
        <v>117</v>
      </c>
      <c r="B1066" s="89" t="s">
        <v>82</v>
      </c>
      <c r="C1066" s="89" t="s">
        <v>38</v>
      </c>
      <c r="D1066" s="89" t="s">
        <v>33</v>
      </c>
      <c r="E1066" s="208" t="s">
        <v>342</v>
      </c>
      <c r="F1066" s="209" t="s">
        <v>72</v>
      </c>
      <c r="G1066" s="92"/>
      <c r="H1066" s="316">
        <v>14844.710000000003</v>
      </c>
      <c r="I1066" s="365"/>
      <c r="J1066" s="366"/>
    </row>
    <row r="1067" spans="1:10" s="44" customFormat="1" ht="14.25" x14ac:dyDescent="0.2">
      <c r="A1067" s="169" t="s">
        <v>224</v>
      </c>
      <c r="B1067" s="89" t="s">
        <v>82</v>
      </c>
      <c r="C1067" s="89" t="s">
        <v>38</v>
      </c>
      <c r="D1067" s="89" t="s">
        <v>33</v>
      </c>
      <c r="E1067" s="208" t="s">
        <v>342</v>
      </c>
      <c r="F1067" s="209" t="s">
        <v>172</v>
      </c>
      <c r="G1067" s="89"/>
      <c r="H1067" s="316">
        <v>12872.28</v>
      </c>
      <c r="I1067" s="365"/>
      <c r="J1067" s="366"/>
    </row>
    <row r="1068" spans="1:10" s="44" customFormat="1" ht="38.25" x14ac:dyDescent="0.2">
      <c r="A1068" s="411" t="s">
        <v>240</v>
      </c>
      <c r="B1068" s="36" t="s">
        <v>82</v>
      </c>
      <c r="C1068" s="48" t="s">
        <v>38</v>
      </c>
      <c r="D1068" s="48" t="s">
        <v>33</v>
      </c>
      <c r="E1068" s="218" t="s">
        <v>342</v>
      </c>
      <c r="F1068" s="220" t="s">
        <v>172</v>
      </c>
      <c r="G1068" s="36" t="s">
        <v>241</v>
      </c>
      <c r="H1068" s="317">
        <v>12133.18</v>
      </c>
      <c r="I1068" s="365"/>
      <c r="J1068" s="366"/>
    </row>
    <row r="1069" spans="1:10" s="44" customFormat="1" ht="14.25" x14ac:dyDescent="0.2">
      <c r="A1069" s="179" t="s">
        <v>112</v>
      </c>
      <c r="B1069" s="34" t="s">
        <v>82</v>
      </c>
      <c r="C1069" s="48" t="s">
        <v>38</v>
      </c>
      <c r="D1069" s="48" t="s">
        <v>33</v>
      </c>
      <c r="E1069" s="218" t="s">
        <v>342</v>
      </c>
      <c r="F1069" s="220" t="s">
        <v>172</v>
      </c>
      <c r="G1069" s="48" t="s">
        <v>113</v>
      </c>
      <c r="H1069" s="317">
        <v>12133.18</v>
      </c>
      <c r="I1069" s="365"/>
      <c r="J1069" s="366"/>
    </row>
    <row r="1070" spans="1:10" s="44" customFormat="1" ht="14.25" x14ac:dyDescent="0.2">
      <c r="A1070" s="448" t="s">
        <v>238</v>
      </c>
      <c r="B1070" s="36" t="s">
        <v>82</v>
      </c>
      <c r="C1070" s="48" t="s">
        <v>38</v>
      </c>
      <c r="D1070" s="48" t="s">
        <v>33</v>
      </c>
      <c r="E1070" s="218" t="s">
        <v>342</v>
      </c>
      <c r="F1070" s="220" t="s">
        <v>172</v>
      </c>
      <c r="G1070" s="48" t="s">
        <v>239</v>
      </c>
      <c r="H1070" s="317">
        <v>730.1</v>
      </c>
      <c r="I1070" s="365"/>
      <c r="J1070" s="366"/>
    </row>
    <row r="1071" spans="1:10" s="44" customFormat="1" ht="25.5" x14ac:dyDescent="0.2">
      <c r="A1071" s="170" t="s">
        <v>90</v>
      </c>
      <c r="B1071" s="48" t="s">
        <v>82</v>
      </c>
      <c r="C1071" s="48" t="s">
        <v>38</v>
      </c>
      <c r="D1071" s="48" t="s">
        <v>33</v>
      </c>
      <c r="E1071" s="218" t="s">
        <v>342</v>
      </c>
      <c r="F1071" s="220" t="s">
        <v>172</v>
      </c>
      <c r="G1071" s="48" t="s">
        <v>91</v>
      </c>
      <c r="H1071" s="317">
        <v>730.1</v>
      </c>
      <c r="I1071" s="365"/>
      <c r="J1071" s="366"/>
    </row>
    <row r="1072" spans="1:10" s="44" customFormat="1" ht="14.25" x14ac:dyDescent="0.2">
      <c r="A1072" s="419" t="s">
        <v>242</v>
      </c>
      <c r="B1072" s="47" t="s">
        <v>82</v>
      </c>
      <c r="C1072" s="48" t="s">
        <v>38</v>
      </c>
      <c r="D1072" s="48" t="s">
        <v>33</v>
      </c>
      <c r="E1072" s="218" t="s">
        <v>342</v>
      </c>
      <c r="F1072" s="220" t="s">
        <v>172</v>
      </c>
      <c r="G1072" s="48" t="s">
        <v>243</v>
      </c>
      <c r="H1072" s="317">
        <v>9</v>
      </c>
      <c r="I1072" s="365"/>
      <c r="J1072" s="366"/>
    </row>
    <row r="1073" spans="1:10" s="44" customFormat="1" ht="14.25" x14ac:dyDescent="0.2">
      <c r="A1073" s="170" t="s">
        <v>62</v>
      </c>
      <c r="B1073" s="47" t="s">
        <v>82</v>
      </c>
      <c r="C1073" s="48" t="s">
        <v>38</v>
      </c>
      <c r="D1073" s="48" t="s">
        <v>33</v>
      </c>
      <c r="E1073" s="218" t="s">
        <v>342</v>
      </c>
      <c r="F1073" s="220" t="s">
        <v>172</v>
      </c>
      <c r="G1073" s="48" t="s">
        <v>63</v>
      </c>
      <c r="H1073" s="317">
        <v>9</v>
      </c>
      <c r="I1073" s="365"/>
      <c r="J1073" s="366"/>
    </row>
    <row r="1074" spans="1:10" s="46" customFormat="1" ht="14.25" x14ac:dyDescent="0.2">
      <c r="A1074" s="169" t="s">
        <v>405</v>
      </c>
      <c r="B1074" s="141" t="s">
        <v>82</v>
      </c>
      <c r="C1074" s="27" t="s">
        <v>38</v>
      </c>
      <c r="D1074" s="27" t="s">
        <v>33</v>
      </c>
      <c r="E1074" s="210" t="s">
        <v>342</v>
      </c>
      <c r="F1074" s="214" t="s">
        <v>404</v>
      </c>
      <c r="G1074" s="214"/>
      <c r="H1074" s="315">
        <v>141.03</v>
      </c>
      <c r="I1074" s="365"/>
      <c r="J1074" s="93"/>
    </row>
    <row r="1075" spans="1:10" s="46" customFormat="1" ht="38.25" x14ac:dyDescent="0.2">
      <c r="A1075" s="411" t="s">
        <v>240</v>
      </c>
      <c r="B1075" s="59" t="s">
        <v>82</v>
      </c>
      <c r="C1075" s="28" t="s">
        <v>38</v>
      </c>
      <c r="D1075" s="28" t="s">
        <v>33</v>
      </c>
      <c r="E1075" s="218" t="s">
        <v>342</v>
      </c>
      <c r="F1075" s="216" t="s">
        <v>404</v>
      </c>
      <c r="G1075" s="216" t="s">
        <v>241</v>
      </c>
      <c r="H1075" s="317">
        <v>141.03</v>
      </c>
      <c r="I1075" s="113"/>
      <c r="J1075" s="93"/>
    </row>
    <row r="1076" spans="1:10" s="46" customFormat="1" x14ac:dyDescent="0.2">
      <c r="A1076" s="170" t="s">
        <v>88</v>
      </c>
      <c r="B1076" s="59" t="s">
        <v>82</v>
      </c>
      <c r="C1076" s="28" t="s">
        <v>38</v>
      </c>
      <c r="D1076" s="28" t="s">
        <v>33</v>
      </c>
      <c r="E1076" s="218" t="s">
        <v>342</v>
      </c>
      <c r="F1076" s="459" t="s">
        <v>404</v>
      </c>
      <c r="G1076" s="216" t="s">
        <v>113</v>
      </c>
      <c r="H1076" s="317">
        <v>141.03</v>
      </c>
      <c r="I1076" s="60"/>
      <c r="J1076" s="259"/>
    </row>
    <row r="1077" spans="1:10" s="44" customFormat="1" ht="14.25" x14ac:dyDescent="0.2">
      <c r="A1077" s="169" t="s">
        <v>231</v>
      </c>
      <c r="B1077" s="47" t="s">
        <v>82</v>
      </c>
      <c r="C1077" s="47" t="s">
        <v>38</v>
      </c>
      <c r="D1077" s="47" t="s">
        <v>33</v>
      </c>
      <c r="E1077" s="208" t="s">
        <v>342</v>
      </c>
      <c r="F1077" s="211" t="s">
        <v>168</v>
      </c>
      <c r="G1077" s="48"/>
      <c r="H1077" s="315">
        <v>1173.2</v>
      </c>
      <c r="I1077" s="60"/>
      <c r="J1077" s="274"/>
    </row>
    <row r="1078" spans="1:10" s="44" customFormat="1" ht="14.25" x14ac:dyDescent="0.2">
      <c r="A1078" s="458" t="s">
        <v>238</v>
      </c>
      <c r="B1078" s="48" t="s">
        <v>82</v>
      </c>
      <c r="C1078" s="48" t="s">
        <v>38</v>
      </c>
      <c r="D1078" s="48" t="s">
        <v>33</v>
      </c>
      <c r="E1078" s="218" t="s">
        <v>342</v>
      </c>
      <c r="F1078" s="216" t="s">
        <v>168</v>
      </c>
      <c r="G1078" s="48" t="s">
        <v>239</v>
      </c>
      <c r="H1078" s="317">
        <v>1173.2</v>
      </c>
      <c r="I1078" s="143"/>
      <c r="J1078" s="274"/>
    </row>
    <row r="1079" spans="1:10" s="44" customFormat="1" ht="25.5" x14ac:dyDescent="0.2">
      <c r="A1079" s="170" t="s">
        <v>90</v>
      </c>
      <c r="B1079" s="48" t="s">
        <v>82</v>
      </c>
      <c r="C1079" s="48" t="s">
        <v>38</v>
      </c>
      <c r="D1079" s="48" t="s">
        <v>33</v>
      </c>
      <c r="E1079" s="218" t="s">
        <v>342</v>
      </c>
      <c r="F1079" s="216" t="s">
        <v>168</v>
      </c>
      <c r="G1079" s="48" t="s">
        <v>91</v>
      </c>
      <c r="H1079" s="317">
        <v>1173.2</v>
      </c>
      <c r="I1079" s="143"/>
      <c r="J1079" s="274"/>
    </row>
    <row r="1080" spans="1:10" s="43" customFormat="1" ht="27" x14ac:dyDescent="0.2">
      <c r="A1080" s="189" t="s">
        <v>519</v>
      </c>
      <c r="B1080" s="105" t="s">
        <v>82</v>
      </c>
      <c r="C1080" s="47" t="s">
        <v>38</v>
      </c>
      <c r="D1080" s="47" t="s">
        <v>33</v>
      </c>
      <c r="E1080" s="208" t="s">
        <v>342</v>
      </c>
      <c r="F1080" s="214" t="s">
        <v>72</v>
      </c>
      <c r="G1080" s="47"/>
      <c r="H1080" s="315">
        <v>658.2</v>
      </c>
      <c r="I1080" s="143"/>
      <c r="J1080" s="274"/>
    </row>
    <row r="1081" spans="1:10" s="43" customFormat="1" ht="27" x14ac:dyDescent="0.2">
      <c r="A1081" s="189" t="s">
        <v>684</v>
      </c>
      <c r="B1081" s="105" t="s">
        <v>82</v>
      </c>
      <c r="C1081" s="47" t="s">
        <v>38</v>
      </c>
      <c r="D1081" s="47" t="s">
        <v>33</v>
      </c>
      <c r="E1081" s="208" t="s">
        <v>342</v>
      </c>
      <c r="F1081" s="214" t="s">
        <v>661</v>
      </c>
      <c r="G1081" s="47"/>
      <c r="H1081" s="315">
        <v>595.20000000000005</v>
      </c>
      <c r="I1081" s="143"/>
      <c r="J1081" s="274"/>
    </row>
    <row r="1082" spans="1:10" s="43" customFormat="1" ht="38.25" x14ac:dyDescent="0.2">
      <c r="A1082" s="411" t="s">
        <v>240</v>
      </c>
      <c r="B1082" s="48" t="s">
        <v>82</v>
      </c>
      <c r="C1082" s="48" t="s">
        <v>38</v>
      </c>
      <c r="D1082" s="48" t="s">
        <v>33</v>
      </c>
      <c r="E1082" s="218" t="s">
        <v>342</v>
      </c>
      <c r="F1082" s="216" t="s">
        <v>661</v>
      </c>
      <c r="G1082" s="48" t="s">
        <v>241</v>
      </c>
      <c r="H1082" s="317">
        <v>595.20000000000005</v>
      </c>
      <c r="I1082" s="143"/>
      <c r="J1082" s="274"/>
    </row>
    <row r="1083" spans="1:10" s="43" customFormat="1" ht="14.25" x14ac:dyDescent="0.2">
      <c r="A1083" s="179" t="s">
        <v>112</v>
      </c>
      <c r="B1083" s="48" t="s">
        <v>82</v>
      </c>
      <c r="C1083" s="48" t="s">
        <v>38</v>
      </c>
      <c r="D1083" s="48" t="s">
        <v>33</v>
      </c>
      <c r="E1083" s="218" t="s">
        <v>342</v>
      </c>
      <c r="F1083" s="216" t="s">
        <v>661</v>
      </c>
      <c r="G1083" s="48" t="s">
        <v>113</v>
      </c>
      <c r="H1083" s="317">
        <v>595.20000000000005</v>
      </c>
      <c r="I1083" s="143"/>
      <c r="J1083" s="274"/>
    </row>
    <row r="1084" spans="1:10" s="43" customFormat="1" ht="27" x14ac:dyDescent="0.2">
      <c r="A1084" s="189" t="s">
        <v>612</v>
      </c>
      <c r="B1084" s="105" t="s">
        <v>82</v>
      </c>
      <c r="C1084" s="47" t="s">
        <v>38</v>
      </c>
      <c r="D1084" s="47" t="s">
        <v>33</v>
      </c>
      <c r="E1084" s="208" t="s">
        <v>342</v>
      </c>
      <c r="F1084" s="214" t="s">
        <v>105</v>
      </c>
      <c r="G1084" s="47"/>
      <c r="H1084" s="315">
        <v>63</v>
      </c>
      <c r="I1084" s="143"/>
      <c r="J1084" s="274"/>
    </row>
    <row r="1085" spans="1:10" s="44" customFormat="1" ht="38.25" x14ac:dyDescent="0.2">
      <c r="A1085" s="411" t="s">
        <v>240</v>
      </c>
      <c r="B1085" s="48" t="s">
        <v>82</v>
      </c>
      <c r="C1085" s="48" t="s">
        <v>38</v>
      </c>
      <c r="D1085" s="48" t="s">
        <v>33</v>
      </c>
      <c r="E1085" s="218" t="s">
        <v>342</v>
      </c>
      <c r="F1085" s="216" t="s">
        <v>105</v>
      </c>
      <c r="G1085" s="48" t="s">
        <v>241</v>
      </c>
      <c r="H1085" s="317">
        <v>63</v>
      </c>
      <c r="I1085" s="143"/>
      <c r="J1085" s="275"/>
    </row>
    <row r="1086" spans="1:10" s="44" customFormat="1" ht="15" x14ac:dyDescent="0.2">
      <c r="A1086" s="179" t="s">
        <v>112</v>
      </c>
      <c r="B1086" s="48" t="s">
        <v>82</v>
      </c>
      <c r="C1086" s="48" t="s">
        <v>38</v>
      </c>
      <c r="D1086" s="48" t="s">
        <v>33</v>
      </c>
      <c r="E1086" s="218" t="s">
        <v>342</v>
      </c>
      <c r="F1086" s="216" t="s">
        <v>105</v>
      </c>
      <c r="G1086" s="48" t="s">
        <v>113</v>
      </c>
      <c r="H1086" s="317">
        <v>63</v>
      </c>
      <c r="I1086" s="142"/>
      <c r="J1086" s="274"/>
    </row>
    <row r="1087" spans="1:10" s="44" customFormat="1" ht="14.25" x14ac:dyDescent="0.2">
      <c r="A1087" s="194" t="s">
        <v>120</v>
      </c>
      <c r="B1087" s="235" t="s">
        <v>82</v>
      </c>
      <c r="C1087" s="105" t="s">
        <v>38</v>
      </c>
      <c r="D1087" s="105" t="s">
        <v>33</v>
      </c>
      <c r="E1087" s="208" t="s">
        <v>344</v>
      </c>
      <c r="F1087" s="209" t="s">
        <v>72</v>
      </c>
      <c r="G1087" s="105"/>
      <c r="H1087" s="316">
        <v>11354.120999999999</v>
      </c>
      <c r="I1087" s="143"/>
      <c r="J1087" s="274"/>
    </row>
    <row r="1088" spans="1:10" s="44" customFormat="1" ht="14.25" x14ac:dyDescent="0.2">
      <c r="A1088" s="169" t="s">
        <v>224</v>
      </c>
      <c r="B1088" s="96" t="s">
        <v>82</v>
      </c>
      <c r="C1088" s="47" t="s">
        <v>38</v>
      </c>
      <c r="D1088" s="47" t="s">
        <v>33</v>
      </c>
      <c r="E1088" s="210" t="s">
        <v>344</v>
      </c>
      <c r="F1088" s="214" t="s">
        <v>172</v>
      </c>
      <c r="G1088" s="47"/>
      <c r="H1088" s="315">
        <v>8526.3809999999994</v>
      </c>
      <c r="I1088" s="143"/>
      <c r="J1088" s="274"/>
    </row>
    <row r="1089" spans="1:10" s="44" customFormat="1" ht="38.25" x14ac:dyDescent="0.2">
      <c r="A1089" s="411" t="s">
        <v>240</v>
      </c>
      <c r="B1089" s="48" t="s">
        <v>82</v>
      </c>
      <c r="C1089" s="48" t="s">
        <v>38</v>
      </c>
      <c r="D1089" s="48" t="s">
        <v>33</v>
      </c>
      <c r="E1089" s="215" t="s">
        <v>344</v>
      </c>
      <c r="F1089" s="216" t="s">
        <v>172</v>
      </c>
      <c r="G1089" s="48" t="s">
        <v>241</v>
      </c>
      <c r="H1089" s="317">
        <v>7468.94</v>
      </c>
      <c r="I1089" s="143"/>
      <c r="J1089" s="274"/>
    </row>
    <row r="1090" spans="1:10" s="44" customFormat="1" ht="14.25" x14ac:dyDescent="0.2">
      <c r="A1090" s="179" t="s">
        <v>112</v>
      </c>
      <c r="B1090" s="48" t="s">
        <v>82</v>
      </c>
      <c r="C1090" s="48" t="s">
        <v>38</v>
      </c>
      <c r="D1090" s="48" t="s">
        <v>33</v>
      </c>
      <c r="E1090" s="215" t="s">
        <v>344</v>
      </c>
      <c r="F1090" s="216" t="s">
        <v>172</v>
      </c>
      <c r="G1090" s="48" t="s">
        <v>113</v>
      </c>
      <c r="H1090" s="317">
        <v>7468.94</v>
      </c>
      <c r="I1090" s="143"/>
      <c r="J1090" s="274"/>
    </row>
    <row r="1091" spans="1:10" s="44" customFormat="1" ht="14.25" x14ac:dyDescent="0.2">
      <c r="A1091" s="448" t="s">
        <v>238</v>
      </c>
      <c r="B1091" s="48" t="s">
        <v>82</v>
      </c>
      <c r="C1091" s="48" t="s">
        <v>38</v>
      </c>
      <c r="D1091" s="48" t="s">
        <v>33</v>
      </c>
      <c r="E1091" s="218" t="s">
        <v>344</v>
      </c>
      <c r="F1091" s="216" t="s">
        <v>172</v>
      </c>
      <c r="G1091" s="48" t="s">
        <v>239</v>
      </c>
      <c r="H1091" s="317">
        <v>1022.441</v>
      </c>
      <c r="I1091" s="143"/>
      <c r="J1091" s="274"/>
    </row>
    <row r="1092" spans="1:10" s="44" customFormat="1" ht="25.5" x14ac:dyDescent="0.2">
      <c r="A1092" s="170" t="s">
        <v>90</v>
      </c>
      <c r="B1092" s="48" t="s">
        <v>82</v>
      </c>
      <c r="C1092" s="48" t="s">
        <v>38</v>
      </c>
      <c r="D1092" s="48" t="s">
        <v>33</v>
      </c>
      <c r="E1092" s="215" t="s">
        <v>344</v>
      </c>
      <c r="F1092" s="216" t="s">
        <v>172</v>
      </c>
      <c r="G1092" s="48" t="s">
        <v>91</v>
      </c>
      <c r="H1092" s="317">
        <v>1022.441</v>
      </c>
      <c r="I1092" s="143"/>
      <c r="J1092" s="274"/>
    </row>
    <row r="1093" spans="1:10" s="44" customFormat="1" ht="14.25" x14ac:dyDescent="0.2">
      <c r="A1093" s="413" t="s">
        <v>242</v>
      </c>
      <c r="B1093" s="48" t="s">
        <v>82</v>
      </c>
      <c r="C1093" s="48" t="s">
        <v>38</v>
      </c>
      <c r="D1093" s="48" t="s">
        <v>33</v>
      </c>
      <c r="E1093" s="215" t="s">
        <v>344</v>
      </c>
      <c r="F1093" s="216" t="s">
        <v>172</v>
      </c>
      <c r="G1093" s="48" t="s">
        <v>243</v>
      </c>
      <c r="H1093" s="317">
        <v>35</v>
      </c>
      <c r="I1093" s="143"/>
      <c r="J1093" s="274"/>
    </row>
    <row r="1094" spans="1:10" s="44" customFormat="1" ht="14.25" x14ac:dyDescent="0.2">
      <c r="A1094" s="170" t="s">
        <v>62</v>
      </c>
      <c r="B1094" s="48" t="s">
        <v>82</v>
      </c>
      <c r="C1094" s="48" t="s">
        <v>38</v>
      </c>
      <c r="D1094" s="48" t="s">
        <v>33</v>
      </c>
      <c r="E1094" s="215" t="s">
        <v>344</v>
      </c>
      <c r="F1094" s="216" t="s">
        <v>172</v>
      </c>
      <c r="G1094" s="48" t="s">
        <v>63</v>
      </c>
      <c r="H1094" s="317">
        <v>35</v>
      </c>
      <c r="I1094" s="143"/>
      <c r="J1094" s="274"/>
    </row>
    <row r="1095" spans="1:10" s="46" customFormat="1" ht="14.25" x14ac:dyDescent="0.2">
      <c r="A1095" s="169" t="s">
        <v>405</v>
      </c>
      <c r="B1095" s="141" t="s">
        <v>82</v>
      </c>
      <c r="C1095" s="27" t="s">
        <v>38</v>
      </c>
      <c r="D1095" s="27" t="s">
        <v>33</v>
      </c>
      <c r="E1095" s="210" t="s">
        <v>344</v>
      </c>
      <c r="F1095" s="214" t="s">
        <v>404</v>
      </c>
      <c r="G1095" s="214"/>
      <c r="H1095" s="315">
        <v>0</v>
      </c>
      <c r="I1095" s="143"/>
      <c r="J1095" s="259"/>
    </row>
    <row r="1096" spans="1:10" s="46" customFormat="1" ht="38.25" x14ac:dyDescent="0.2">
      <c r="A1096" s="411" t="s">
        <v>240</v>
      </c>
      <c r="B1096" s="59" t="s">
        <v>82</v>
      </c>
      <c r="C1096" s="28" t="s">
        <v>38</v>
      </c>
      <c r="D1096" s="28" t="s">
        <v>33</v>
      </c>
      <c r="E1096" s="218" t="s">
        <v>344</v>
      </c>
      <c r="F1096" s="216" t="s">
        <v>404</v>
      </c>
      <c r="G1096" s="216" t="s">
        <v>241</v>
      </c>
      <c r="H1096" s="317">
        <v>0</v>
      </c>
      <c r="I1096" s="60"/>
      <c r="J1096" s="259"/>
    </row>
    <row r="1097" spans="1:10" s="46" customFormat="1" x14ac:dyDescent="0.2">
      <c r="A1097" s="170" t="s">
        <v>88</v>
      </c>
      <c r="B1097" s="59" t="s">
        <v>82</v>
      </c>
      <c r="C1097" s="28" t="s">
        <v>38</v>
      </c>
      <c r="D1097" s="28" t="s">
        <v>33</v>
      </c>
      <c r="E1097" s="218" t="s">
        <v>344</v>
      </c>
      <c r="F1097" s="459" t="s">
        <v>404</v>
      </c>
      <c r="G1097" s="216" t="s">
        <v>113</v>
      </c>
      <c r="H1097" s="317">
        <v>0</v>
      </c>
      <c r="I1097" s="60"/>
      <c r="J1097" s="259"/>
    </row>
    <row r="1098" spans="1:10" s="46" customFormat="1" ht="13.5" x14ac:dyDescent="0.2">
      <c r="A1098" s="169" t="s">
        <v>231</v>
      </c>
      <c r="B1098" s="34" t="s">
        <v>82</v>
      </c>
      <c r="C1098" s="47" t="s">
        <v>38</v>
      </c>
      <c r="D1098" s="47" t="s">
        <v>33</v>
      </c>
      <c r="E1098" s="210" t="s">
        <v>344</v>
      </c>
      <c r="F1098" s="211" t="s">
        <v>168</v>
      </c>
      <c r="G1098" s="48"/>
      <c r="H1098" s="315">
        <v>2526.34</v>
      </c>
      <c r="I1098" s="60"/>
      <c r="J1098" s="259"/>
    </row>
    <row r="1099" spans="1:10" s="43" customFormat="1" ht="14.25" x14ac:dyDescent="0.2">
      <c r="A1099" s="448" t="s">
        <v>238</v>
      </c>
      <c r="B1099" s="36" t="s">
        <v>82</v>
      </c>
      <c r="C1099" s="48" t="s">
        <v>38</v>
      </c>
      <c r="D1099" s="48" t="s">
        <v>33</v>
      </c>
      <c r="E1099" s="215" t="s">
        <v>344</v>
      </c>
      <c r="F1099" s="216" t="s">
        <v>168</v>
      </c>
      <c r="G1099" s="48" t="s">
        <v>239</v>
      </c>
      <c r="H1099" s="317">
        <v>2526.34</v>
      </c>
      <c r="I1099" s="60"/>
      <c r="J1099" s="274"/>
    </row>
    <row r="1100" spans="1:10" s="43" customFormat="1" ht="25.5" x14ac:dyDescent="0.2">
      <c r="A1100" s="168" t="s">
        <v>90</v>
      </c>
      <c r="B1100" s="36" t="s">
        <v>82</v>
      </c>
      <c r="C1100" s="48" t="s">
        <v>38</v>
      </c>
      <c r="D1100" s="48" t="s">
        <v>33</v>
      </c>
      <c r="E1100" s="215" t="s">
        <v>344</v>
      </c>
      <c r="F1100" s="216" t="s">
        <v>168</v>
      </c>
      <c r="G1100" s="48" t="s">
        <v>91</v>
      </c>
      <c r="H1100" s="317">
        <v>2526.34</v>
      </c>
      <c r="I1100" s="143"/>
      <c r="J1100" s="274"/>
    </row>
    <row r="1101" spans="1:10" s="43" customFormat="1" ht="27" x14ac:dyDescent="0.2">
      <c r="A1101" s="189" t="s">
        <v>612</v>
      </c>
      <c r="B1101" s="47" t="s">
        <v>82</v>
      </c>
      <c r="C1101" s="47" t="s">
        <v>38</v>
      </c>
      <c r="D1101" s="47" t="s">
        <v>33</v>
      </c>
      <c r="E1101" s="210" t="s">
        <v>344</v>
      </c>
      <c r="F1101" s="214" t="s">
        <v>72</v>
      </c>
      <c r="G1101" s="47"/>
      <c r="H1101" s="315">
        <v>301.39999999999998</v>
      </c>
      <c r="I1101" s="143"/>
      <c r="J1101" s="274"/>
    </row>
    <row r="1102" spans="1:10" s="43" customFormat="1" ht="27" x14ac:dyDescent="0.2">
      <c r="A1102" s="189" t="s">
        <v>685</v>
      </c>
      <c r="B1102" s="47" t="s">
        <v>82</v>
      </c>
      <c r="C1102" s="47" t="s">
        <v>38</v>
      </c>
      <c r="D1102" s="47" t="s">
        <v>33</v>
      </c>
      <c r="E1102" s="210" t="s">
        <v>344</v>
      </c>
      <c r="F1102" s="214" t="s">
        <v>661</v>
      </c>
      <c r="G1102" s="47"/>
      <c r="H1102" s="315">
        <v>278.39999999999998</v>
      </c>
      <c r="I1102" s="143"/>
      <c r="J1102" s="274"/>
    </row>
    <row r="1103" spans="1:10" s="43" customFormat="1" ht="38.25" x14ac:dyDescent="0.2">
      <c r="A1103" s="411" t="s">
        <v>240</v>
      </c>
      <c r="B1103" s="48" t="s">
        <v>82</v>
      </c>
      <c r="C1103" s="48" t="s">
        <v>38</v>
      </c>
      <c r="D1103" s="48" t="s">
        <v>33</v>
      </c>
      <c r="E1103" s="215" t="s">
        <v>344</v>
      </c>
      <c r="F1103" s="216" t="s">
        <v>661</v>
      </c>
      <c r="G1103" s="48" t="s">
        <v>241</v>
      </c>
      <c r="H1103" s="317">
        <v>278.39999999999998</v>
      </c>
      <c r="I1103" s="143"/>
      <c r="J1103" s="274"/>
    </row>
    <row r="1104" spans="1:10" s="43" customFormat="1" ht="14.25" x14ac:dyDescent="0.2">
      <c r="A1104" s="179" t="s">
        <v>112</v>
      </c>
      <c r="B1104" s="48" t="s">
        <v>82</v>
      </c>
      <c r="C1104" s="48" t="s">
        <v>38</v>
      </c>
      <c r="D1104" s="48" t="s">
        <v>33</v>
      </c>
      <c r="E1104" s="215" t="s">
        <v>344</v>
      </c>
      <c r="F1104" s="216" t="s">
        <v>661</v>
      </c>
      <c r="G1104" s="48" t="s">
        <v>113</v>
      </c>
      <c r="H1104" s="317">
        <v>278.39999999999998</v>
      </c>
      <c r="I1104" s="143"/>
      <c r="J1104" s="274"/>
    </row>
    <row r="1105" spans="1:10" s="43" customFormat="1" ht="27" x14ac:dyDescent="0.2">
      <c r="A1105" s="189" t="s">
        <v>612</v>
      </c>
      <c r="B1105" s="47" t="s">
        <v>82</v>
      </c>
      <c r="C1105" s="47" t="s">
        <v>38</v>
      </c>
      <c r="D1105" s="47" t="s">
        <v>33</v>
      </c>
      <c r="E1105" s="210" t="s">
        <v>344</v>
      </c>
      <c r="F1105" s="214" t="s">
        <v>105</v>
      </c>
      <c r="G1105" s="47"/>
      <c r="H1105" s="315">
        <v>23</v>
      </c>
      <c r="I1105" s="143"/>
      <c r="J1105" s="274"/>
    </row>
    <row r="1106" spans="1:10" s="44" customFormat="1" ht="38.25" x14ac:dyDescent="0.2">
      <c r="A1106" s="411" t="s">
        <v>240</v>
      </c>
      <c r="B1106" s="48" t="s">
        <v>82</v>
      </c>
      <c r="C1106" s="48" t="s">
        <v>38</v>
      </c>
      <c r="D1106" s="48" t="s">
        <v>33</v>
      </c>
      <c r="E1106" s="215" t="s">
        <v>344</v>
      </c>
      <c r="F1106" s="216" t="s">
        <v>105</v>
      </c>
      <c r="G1106" s="48" t="s">
        <v>241</v>
      </c>
      <c r="H1106" s="317">
        <v>23</v>
      </c>
      <c r="I1106" s="143"/>
      <c r="J1106" s="274"/>
    </row>
    <row r="1107" spans="1:10" s="44" customFormat="1" ht="14.25" x14ac:dyDescent="0.2">
      <c r="A1107" s="179" t="s">
        <v>112</v>
      </c>
      <c r="B1107" s="48" t="s">
        <v>82</v>
      </c>
      <c r="C1107" s="48" t="s">
        <v>38</v>
      </c>
      <c r="D1107" s="48" t="s">
        <v>33</v>
      </c>
      <c r="E1107" s="215" t="s">
        <v>344</v>
      </c>
      <c r="F1107" s="216" t="s">
        <v>105</v>
      </c>
      <c r="G1107" s="48" t="s">
        <v>113</v>
      </c>
      <c r="H1107" s="317">
        <v>23</v>
      </c>
      <c r="I1107" s="143"/>
      <c r="J1107" s="274"/>
    </row>
    <row r="1108" spans="1:10" s="51" customFormat="1" ht="14.25" x14ac:dyDescent="0.2">
      <c r="A1108" s="194" t="s">
        <v>571</v>
      </c>
      <c r="B1108" s="105" t="s">
        <v>82</v>
      </c>
      <c r="C1108" s="105" t="s">
        <v>38</v>
      </c>
      <c r="D1108" s="105" t="s">
        <v>33</v>
      </c>
      <c r="E1108" s="208" t="s">
        <v>317</v>
      </c>
      <c r="F1108" s="209" t="s">
        <v>72</v>
      </c>
      <c r="G1108" s="48"/>
      <c r="H1108" s="316">
        <v>888.99800000000005</v>
      </c>
      <c r="I1108" s="365"/>
      <c r="J1108" s="366"/>
    </row>
    <row r="1109" spans="1:10" s="51" customFormat="1" ht="14.25" x14ac:dyDescent="0.2">
      <c r="A1109" s="169" t="s">
        <v>224</v>
      </c>
      <c r="B1109" s="47" t="s">
        <v>82</v>
      </c>
      <c r="C1109" s="47" t="s">
        <v>38</v>
      </c>
      <c r="D1109" s="47" t="s">
        <v>33</v>
      </c>
      <c r="E1109" s="213" t="s">
        <v>445</v>
      </c>
      <c r="F1109" s="214" t="s">
        <v>172</v>
      </c>
      <c r="G1109" s="47"/>
      <c r="H1109" s="315">
        <v>14</v>
      </c>
      <c r="I1109" s="365"/>
      <c r="J1109" s="366"/>
    </row>
    <row r="1110" spans="1:10" s="51" customFormat="1" ht="14.25" x14ac:dyDescent="0.2">
      <c r="A1110" s="458" t="s">
        <v>238</v>
      </c>
      <c r="B1110" s="48" t="s">
        <v>82</v>
      </c>
      <c r="C1110" s="48" t="s">
        <v>38</v>
      </c>
      <c r="D1110" s="48" t="s">
        <v>33</v>
      </c>
      <c r="E1110" s="215" t="s">
        <v>445</v>
      </c>
      <c r="F1110" s="216" t="s">
        <v>172</v>
      </c>
      <c r="G1110" s="48" t="s">
        <v>239</v>
      </c>
      <c r="H1110" s="317">
        <v>14</v>
      </c>
      <c r="I1110" s="365"/>
      <c r="J1110" s="366"/>
    </row>
    <row r="1111" spans="1:10" s="51" customFormat="1" ht="25.5" x14ac:dyDescent="0.2">
      <c r="A1111" s="170" t="s">
        <v>90</v>
      </c>
      <c r="B1111" s="48" t="s">
        <v>82</v>
      </c>
      <c r="C1111" s="48" t="s">
        <v>38</v>
      </c>
      <c r="D1111" s="48" t="s">
        <v>33</v>
      </c>
      <c r="E1111" s="215" t="s">
        <v>445</v>
      </c>
      <c r="F1111" s="216" t="s">
        <v>172</v>
      </c>
      <c r="G1111" s="48" t="s">
        <v>91</v>
      </c>
      <c r="H1111" s="317">
        <v>14</v>
      </c>
      <c r="I1111" s="365"/>
      <c r="J1111" s="366"/>
    </row>
    <row r="1112" spans="1:10" s="481" customFormat="1" ht="15" x14ac:dyDescent="0.2">
      <c r="A1112" s="169" t="s">
        <v>224</v>
      </c>
      <c r="B1112" s="47" t="s">
        <v>82</v>
      </c>
      <c r="C1112" s="47" t="s">
        <v>38</v>
      </c>
      <c r="D1112" s="47" t="s">
        <v>33</v>
      </c>
      <c r="E1112" s="210" t="s">
        <v>345</v>
      </c>
      <c r="F1112" s="214" t="s">
        <v>172</v>
      </c>
      <c r="G1112" s="47"/>
      <c r="H1112" s="315">
        <v>749.99800000000005</v>
      </c>
      <c r="I1112" s="365"/>
      <c r="J1112" s="480"/>
    </row>
    <row r="1113" spans="1:10" s="481" customFormat="1" ht="38.25" x14ac:dyDescent="0.2">
      <c r="A1113" s="475" t="s">
        <v>240</v>
      </c>
      <c r="B1113" s="48" t="s">
        <v>82</v>
      </c>
      <c r="C1113" s="48" t="s">
        <v>38</v>
      </c>
      <c r="D1113" s="48" t="s">
        <v>33</v>
      </c>
      <c r="E1113" s="215" t="s">
        <v>345</v>
      </c>
      <c r="F1113" s="216" t="s">
        <v>172</v>
      </c>
      <c r="G1113" s="48" t="s">
        <v>241</v>
      </c>
      <c r="H1113" s="317">
        <v>12.1</v>
      </c>
      <c r="I1113" s="365"/>
      <c r="J1113" s="480"/>
    </row>
    <row r="1114" spans="1:10" s="481" customFormat="1" ht="15" x14ac:dyDescent="0.2">
      <c r="A1114" s="179" t="s">
        <v>112</v>
      </c>
      <c r="B1114" s="48" t="s">
        <v>82</v>
      </c>
      <c r="C1114" s="48" t="s">
        <v>38</v>
      </c>
      <c r="D1114" s="48" t="s">
        <v>33</v>
      </c>
      <c r="E1114" s="215" t="s">
        <v>345</v>
      </c>
      <c r="F1114" s="216" t="s">
        <v>172</v>
      </c>
      <c r="G1114" s="48" t="s">
        <v>113</v>
      </c>
      <c r="H1114" s="317">
        <v>12.1</v>
      </c>
      <c r="I1114" s="365"/>
      <c r="J1114" s="480"/>
    </row>
    <row r="1115" spans="1:10" s="51" customFormat="1" ht="15" x14ac:dyDescent="0.2">
      <c r="A1115" s="458" t="s">
        <v>238</v>
      </c>
      <c r="B1115" s="48" t="s">
        <v>82</v>
      </c>
      <c r="C1115" s="48" t="s">
        <v>38</v>
      </c>
      <c r="D1115" s="48" t="s">
        <v>33</v>
      </c>
      <c r="E1115" s="215" t="s">
        <v>345</v>
      </c>
      <c r="F1115" s="216" t="s">
        <v>172</v>
      </c>
      <c r="G1115" s="48" t="s">
        <v>239</v>
      </c>
      <c r="H1115" s="317">
        <v>737.89800000000002</v>
      </c>
      <c r="I1115" s="482"/>
      <c r="J1115" s="366"/>
    </row>
    <row r="1116" spans="1:10" s="51" customFormat="1" ht="25.5" x14ac:dyDescent="0.2">
      <c r="A1116" s="170" t="s">
        <v>90</v>
      </c>
      <c r="B1116" s="48" t="s">
        <v>82</v>
      </c>
      <c r="C1116" s="48" t="s">
        <v>38</v>
      </c>
      <c r="D1116" s="48" t="s">
        <v>33</v>
      </c>
      <c r="E1116" s="215" t="s">
        <v>345</v>
      </c>
      <c r="F1116" s="216" t="s">
        <v>172</v>
      </c>
      <c r="G1116" s="48" t="s">
        <v>91</v>
      </c>
      <c r="H1116" s="317">
        <v>737.89800000000002</v>
      </c>
      <c r="I1116" s="365"/>
      <c r="J1116" s="366"/>
    </row>
    <row r="1117" spans="1:10" s="51" customFormat="1" ht="14.25" x14ac:dyDescent="0.2">
      <c r="A1117" s="299" t="s">
        <v>749</v>
      </c>
      <c r="B1117" s="105" t="s">
        <v>82</v>
      </c>
      <c r="C1117" s="105" t="s">
        <v>38</v>
      </c>
      <c r="D1117" s="105" t="s">
        <v>33</v>
      </c>
      <c r="E1117" s="212" t="s">
        <v>445</v>
      </c>
      <c r="F1117" s="92" t="s">
        <v>693</v>
      </c>
      <c r="G1117" s="105"/>
      <c r="H1117" s="316">
        <v>125</v>
      </c>
      <c r="I1117" s="365"/>
      <c r="J1117" s="366"/>
    </row>
    <row r="1118" spans="1:10" s="51" customFormat="1" ht="14.25" x14ac:dyDescent="0.2">
      <c r="A1118" s="170" t="s">
        <v>238</v>
      </c>
      <c r="B1118" s="48" t="s">
        <v>82</v>
      </c>
      <c r="C1118" s="48" t="s">
        <v>38</v>
      </c>
      <c r="D1118" s="48" t="s">
        <v>33</v>
      </c>
      <c r="E1118" s="215" t="s">
        <v>445</v>
      </c>
      <c r="F1118" s="216" t="s">
        <v>693</v>
      </c>
      <c r="G1118" s="48" t="s">
        <v>239</v>
      </c>
      <c r="H1118" s="317">
        <v>125</v>
      </c>
      <c r="I1118" s="365"/>
      <c r="J1118" s="366"/>
    </row>
    <row r="1119" spans="1:10" s="51" customFormat="1" ht="25.5" x14ac:dyDescent="0.2">
      <c r="A1119" s="170" t="s">
        <v>90</v>
      </c>
      <c r="B1119" s="48" t="s">
        <v>82</v>
      </c>
      <c r="C1119" s="48" t="s">
        <v>38</v>
      </c>
      <c r="D1119" s="48" t="s">
        <v>33</v>
      </c>
      <c r="E1119" s="215" t="s">
        <v>445</v>
      </c>
      <c r="F1119" s="216" t="s">
        <v>693</v>
      </c>
      <c r="G1119" s="48" t="s">
        <v>91</v>
      </c>
      <c r="H1119" s="317">
        <v>125</v>
      </c>
      <c r="I1119" s="365"/>
      <c r="J1119" s="366"/>
    </row>
    <row r="1120" spans="1:10" s="51" customFormat="1" ht="40.5" x14ac:dyDescent="0.2">
      <c r="A1120" s="186" t="s">
        <v>591</v>
      </c>
      <c r="B1120" s="47" t="s">
        <v>82</v>
      </c>
      <c r="C1120" s="47" t="s">
        <v>38</v>
      </c>
      <c r="D1120" s="47" t="s">
        <v>33</v>
      </c>
      <c r="E1120" s="213" t="s">
        <v>214</v>
      </c>
      <c r="F1120" s="214" t="s">
        <v>72</v>
      </c>
      <c r="G1120" s="47"/>
      <c r="H1120" s="315">
        <v>10</v>
      </c>
      <c r="I1120" s="365"/>
      <c r="J1120" s="366"/>
    </row>
    <row r="1121" spans="1:10" s="51" customFormat="1" ht="27" x14ac:dyDescent="0.25">
      <c r="A1121" s="464" t="s">
        <v>216</v>
      </c>
      <c r="B1121" s="47" t="s">
        <v>82</v>
      </c>
      <c r="C1121" s="47" t="s">
        <v>38</v>
      </c>
      <c r="D1121" s="47" t="s">
        <v>33</v>
      </c>
      <c r="E1121" s="213" t="s">
        <v>295</v>
      </c>
      <c r="F1121" s="214" t="s">
        <v>72</v>
      </c>
      <c r="G1121" s="47"/>
      <c r="H1121" s="315">
        <v>10</v>
      </c>
      <c r="I1121" s="365"/>
      <c r="J1121" s="366"/>
    </row>
    <row r="1122" spans="1:10" s="51" customFormat="1" ht="14.25" x14ac:dyDescent="0.25">
      <c r="A1122" s="446" t="s">
        <v>215</v>
      </c>
      <c r="B1122" s="47" t="s">
        <v>82</v>
      </c>
      <c r="C1122" s="47" t="s">
        <v>38</v>
      </c>
      <c r="D1122" s="47" t="s">
        <v>33</v>
      </c>
      <c r="E1122" s="213" t="s">
        <v>346</v>
      </c>
      <c r="F1122" s="214" t="s">
        <v>72</v>
      </c>
      <c r="G1122" s="47"/>
      <c r="H1122" s="315">
        <v>10</v>
      </c>
      <c r="I1122" s="365"/>
      <c r="J1122" s="366"/>
    </row>
    <row r="1123" spans="1:10" s="51" customFormat="1" ht="14.25" x14ac:dyDescent="0.2">
      <c r="A1123" s="169" t="s">
        <v>224</v>
      </c>
      <c r="B1123" s="47" t="s">
        <v>82</v>
      </c>
      <c r="C1123" s="47" t="s">
        <v>38</v>
      </c>
      <c r="D1123" s="47" t="s">
        <v>33</v>
      </c>
      <c r="E1123" s="213" t="s">
        <v>346</v>
      </c>
      <c r="F1123" s="214" t="s">
        <v>172</v>
      </c>
      <c r="G1123" s="47"/>
      <c r="H1123" s="315">
        <v>10</v>
      </c>
      <c r="I1123" s="365"/>
      <c r="J1123" s="366"/>
    </row>
    <row r="1124" spans="1:10" s="51" customFormat="1" ht="14.25" x14ac:dyDescent="0.2">
      <c r="A1124" s="458" t="s">
        <v>238</v>
      </c>
      <c r="B1124" s="48" t="s">
        <v>82</v>
      </c>
      <c r="C1124" s="48" t="s">
        <v>38</v>
      </c>
      <c r="D1124" s="48" t="s">
        <v>33</v>
      </c>
      <c r="E1124" s="215" t="s">
        <v>346</v>
      </c>
      <c r="F1124" s="223" t="s">
        <v>172</v>
      </c>
      <c r="G1124" s="48" t="s">
        <v>239</v>
      </c>
      <c r="H1124" s="317">
        <v>10</v>
      </c>
      <c r="I1124" s="365"/>
      <c r="J1124" s="366"/>
    </row>
    <row r="1125" spans="1:10" s="51" customFormat="1" ht="25.5" x14ac:dyDescent="0.2">
      <c r="A1125" s="170" t="s">
        <v>90</v>
      </c>
      <c r="B1125" s="48" t="s">
        <v>82</v>
      </c>
      <c r="C1125" s="48" t="s">
        <v>38</v>
      </c>
      <c r="D1125" s="48" t="s">
        <v>33</v>
      </c>
      <c r="E1125" s="215" t="s">
        <v>346</v>
      </c>
      <c r="F1125" s="223" t="s">
        <v>172</v>
      </c>
      <c r="G1125" s="48" t="s">
        <v>91</v>
      </c>
      <c r="H1125" s="317">
        <v>10</v>
      </c>
      <c r="I1125" s="418">
        <v>0</v>
      </c>
      <c r="J1125" s="483"/>
    </row>
    <row r="1126" spans="1:10" s="51" customFormat="1" ht="14.25" x14ac:dyDescent="0.2">
      <c r="A1126" s="299" t="s">
        <v>225</v>
      </c>
      <c r="B1126" s="105" t="s">
        <v>82</v>
      </c>
      <c r="C1126" s="105" t="s">
        <v>38</v>
      </c>
      <c r="D1126" s="105" t="s">
        <v>33</v>
      </c>
      <c r="E1126" s="212" t="s">
        <v>221</v>
      </c>
      <c r="F1126" s="558" t="s">
        <v>72</v>
      </c>
      <c r="G1126" s="105"/>
      <c r="H1126" s="316">
        <v>332.75599999999997</v>
      </c>
      <c r="I1126" s="557"/>
      <c r="J1126" s="483"/>
    </row>
    <row r="1127" spans="1:10" s="29" customFormat="1" ht="40.5" x14ac:dyDescent="0.2">
      <c r="A1127" s="169" t="s">
        <v>747</v>
      </c>
      <c r="B1127" s="520" t="s">
        <v>82</v>
      </c>
      <c r="C1127" s="519" t="s">
        <v>38</v>
      </c>
      <c r="D1127" s="519" t="s">
        <v>33</v>
      </c>
      <c r="E1127" s="210" t="s">
        <v>746</v>
      </c>
      <c r="F1127" s="214" t="s">
        <v>648</v>
      </c>
      <c r="G1127" s="19"/>
      <c r="H1127" s="315">
        <v>98</v>
      </c>
      <c r="I1127" s="126"/>
      <c r="J1127" s="381"/>
    </row>
    <row r="1128" spans="1:10" s="29" customFormat="1" x14ac:dyDescent="0.2">
      <c r="A1128" s="416" t="s">
        <v>238</v>
      </c>
      <c r="B1128" s="515" t="s">
        <v>82</v>
      </c>
      <c r="C1128" s="516" t="s">
        <v>38</v>
      </c>
      <c r="D1128" s="516" t="s">
        <v>33</v>
      </c>
      <c r="E1128" s="218" t="s">
        <v>746</v>
      </c>
      <c r="F1128" s="216" t="s">
        <v>648</v>
      </c>
      <c r="G1128" s="20" t="s">
        <v>239</v>
      </c>
      <c r="H1128" s="317">
        <v>98</v>
      </c>
      <c r="I1128" s="126"/>
      <c r="J1128" s="381"/>
    </row>
    <row r="1129" spans="1:10" s="29" customFormat="1" ht="25.5" x14ac:dyDescent="0.2">
      <c r="A1129" s="170" t="s">
        <v>90</v>
      </c>
      <c r="B1129" s="515" t="s">
        <v>82</v>
      </c>
      <c r="C1129" s="516" t="s">
        <v>38</v>
      </c>
      <c r="D1129" s="516" t="s">
        <v>33</v>
      </c>
      <c r="E1129" s="218" t="s">
        <v>746</v>
      </c>
      <c r="F1129" s="216" t="s">
        <v>648</v>
      </c>
      <c r="G1129" s="20" t="s">
        <v>91</v>
      </c>
      <c r="H1129" s="317">
        <v>98</v>
      </c>
      <c r="I1129" s="126"/>
      <c r="J1129" s="381"/>
    </row>
    <row r="1130" spans="1:10" s="29" customFormat="1" ht="38.25" customHeight="1" x14ac:dyDescent="0.2">
      <c r="A1130" s="169" t="s">
        <v>748</v>
      </c>
      <c r="B1130" s="520" t="s">
        <v>82</v>
      </c>
      <c r="C1130" s="519" t="s">
        <v>38</v>
      </c>
      <c r="D1130" s="519" t="s">
        <v>33</v>
      </c>
      <c r="E1130" s="210" t="s">
        <v>746</v>
      </c>
      <c r="F1130" s="214" t="s">
        <v>648</v>
      </c>
      <c r="G1130" s="19"/>
      <c r="H1130" s="315">
        <v>234.756</v>
      </c>
      <c r="I1130" s="126"/>
      <c r="J1130" s="381"/>
    </row>
    <row r="1131" spans="1:10" s="29" customFormat="1" x14ac:dyDescent="0.2">
      <c r="A1131" s="416" t="s">
        <v>238</v>
      </c>
      <c r="B1131" s="515" t="s">
        <v>82</v>
      </c>
      <c r="C1131" s="516" t="s">
        <v>38</v>
      </c>
      <c r="D1131" s="516" t="s">
        <v>33</v>
      </c>
      <c r="E1131" s="218" t="s">
        <v>746</v>
      </c>
      <c r="F1131" s="216" t="s">
        <v>648</v>
      </c>
      <c r="G1131" s="20" t="s">
        <v>239</v>
      </c>
      <c r="H1131" s="317">
        <v>234.756</v>
      </c>
      <c r="I1131" s="148"/>
      <c r="J1131" s="486"/>
    </row>
    <row r="1132" spans="1:10" s="29" customFormat="1" ht="25.5" x14ac:dyDescent="0.2">
      <c r="A1132" s="170" t="s">
        <v>90</v>
      </c>
      <c r="B1132" s="515" t="s">
        <v>82</v>
      </c>
      <c r="C1132" s="516" t="s">
        <v>38</v>
      </c>
      <c r="D1132" s="516" t="s">
        <v>33</v>
      </c>
      <c r="E1132" s="218" t="s">
        <v>746</v>
      </c>
      <c r="F1132" s="216" t="s">
        <v>648</v>
      </c>
      <c r="G1132" s="20" t="s">
        <v>91</v>
      </c>
      <c r="H1132" s="317">
        <v>234.756</v>
      </c>
      <c r="I1132" s="148"/>
      <c r="J1132" s="486"/>
    </row>
    <row r="1133" spans="1:10" s="18" customFormat="1" ht="14.25" x14ac:dyDescent="0.2">
      <c r="A1133" s="176" t="s">
        <v>24</v>
      </c>
      <c r="B1133" s="140" t="s">
        <v>82</v>
      </c>
      <c r="C1133" s="94" t="s">
        <v>41</v>
      </c>
      <c r="D1133" s="94"/>
      <c r="E1133" s="587"/>
      <c r="F1133" s="588"/>
      <c r="G1133" s="95"/>
      <c r="H1133" s="321">
        <v>7298.6900000000005</v>
      </c>
      <c r="I1133" s="298"/>
      <c r="J1133" s="257"/>
    </row>
    <row r="1134" spans="1:10" s="18" customFormat="1" ht="14.25" x14ac:dyDescent="0.2">
      <c r="A1134" s="177" t="s">
        <v>25</v>
      </c>
      <c r="B1134" s="100" t="s">
        <v>82</v>
      </c>
      <c r="C1134" s="101" t="s">
        <v>41</v>
      </c>
      <c r="D1134" s="101" t="s">
        <v>33</v>
      </c>
      <c r="E1134" s="575"/>
      <c r="F1134" s="576"/>
      <c r="G1134" s="101"/>
      <c r="H1134" s="318">
        <v>3562.79</v>
      </c>
      <c r="I1134" s="127"/>
      <c r="J1134" s="257"/>
    </row>
    <row r="1135" spans="1:10" s="29" customFormat="1" ht="27" x14ac:dyDescent="0.2">
      <c r="A1135" s="224" t="s">
        <v>517</v>
      </c>
      <c r="B1135" s="227">
        <v>701</v>
      </c>
      <c r="C1135" s="27" t="s">
        <v>41</v>
      </c>
      <c r="D1135" s="210" t="s">
        <v>33</v>
      </c>
      <c r="E1135" s="219" t="s">
        <v>156</v>
      </c>
      <c r="F1135" s="152" t="s">
        <v>72</v>
      </c>
      <c r="G1135" s="27"/>
      <c r="H1135" s="312">
        <v>3562.79</v>
      </c>
      <c r="I1135" s="127"/>
      <c r="J1135" s="254"/>
    </row>
    <row r="1136" spans="1:10" s="29" customFormat="1" x14ac:dyDescent="0.2">
      <c r="A1136" s="297" t="s">
        <v>159</v>
      </c>
      <c r="B1136" s="87" t="s">
        <v>82</v>
      </c>
      <c r="C1136" s="89" t="s">
        <v>41</v>
      </c>
      <c r="D1136" s="89" t="s">
        <v>33</v>
      </c>
      <c r="E1136" s="208" t="s">
        <v>300</v>
      </c>
      <c r="F1136" s="209" t="s">
        <v>72</v>
      </c>
      <c r="G1136" s="89"/>
      <c r="H1136" s="316">
        <v>3562.79</v>
      </c>
      <c r="I1136" s="148"/>
      <c r="J1136" s="254"/>
    </row>
    <row r="1137" spans="1:10" s="29" customFormat="1" ht="13.5" x14ac:dyDescent="0.2">
      <c r="A1137" s="178" t="s">
        <v>97</v>
      </c>
      <c r="B1137" s="27" t="s">
        <v>82</v>
      </c>
      <c r="C1137" s="34" t="s">
        <v>41</v>
      </c>
      <c r="D1137" s="34" t="s">
        <v>33</v>
      </c>
      <c r="E1137" s="210" t="s">
        <v>300</v>
      </c>
      <c r="F1137" s="211" t="s">
        <v>234</v>
      </c>
      <c r="G1137" s="34"/>
      <c r="H1137" s="315">
        <v>3562.79</v>
      </c>
      <c r="I1137" s="148"/>
      <c r="J1137" s="254"/>
    </row>
    <row r="1138" spans="1:10" s="29" customFormat="1" x14ac:dyDescent="0.2">
      <c r="A1138" s="448" t="s">
        <v>244</v>
      </c>
      <c r="B1138" s="28" t="s">
        <v>82</v>
      </c>
      <c r="C1138" s="36" t="s">
        <v>41</v>
      </c>
      <c r="D1138" s="36" t="s">
        <v>33</v>
      </c>
      <c r="E1138" s="218" t="s">
        <v>300</v>
      </c>
      <c r="F1138" s="216" t="s">
        <v>234</v>
      </c>
      <c r="G1138" s="36" t="s">
        <v>245</v>
      </c>
      <c r="H1138" s="317">
        <v>3562.79</v>
      </c>
      <c r="I1138" s="148"/>
      <c r="J1138" s="254"/>
    </row>
    <row r="1139" spans="1:10" s="29" customFormat="1" x14ac:dyDescent="0.2">
      <c r="A1139" s="181" t="s">
        <v>148</v>
      </c>
      <c r="B1139" s="28" t="s">
        <v>82</v>
      </c>
      <c r="C1139" s="36" t="s">
        <v>41</v>
      </c>
      <c r="D1139" s="36" t="s">
        <v>33</v>
      </c>
      <c r="E1139" s="218" t="s">
        <v>300</v>
      </c>
      <c r="F1139" s="216" t="s">
        <v>234</v>
      </c>
      <c r="G1139" s="36" t="s">
        <v>147</v>
      </c>
      <c r="H1139" s="317">
        <v>3562.79</v>
      </c>
      <c r="I1139" s="148"/>
      <c r="J1139" s="254"/>
    </row>
    <row r="1140" spans="1:10" s="29" customFormat="1" ht="14.25" x14ac:dyDescent="0.2">
      <c r="A1140" s="180" t="s">
        <v>26</v>
      </c>
      <c r="B1140" s="41">
        <v>701</v>
      </c>
      <c r="C1140" s="41" t="s">
        <v>41</v>
      </c>
      <c r="D1140" s="41" t="s">
        <v>37</v>
      </c>
      <c r="E1140" s="575"/>
      <c r="F1140" s="576"/>
      <c r="G1140" s="41"/>
      <c r="H1140" s="322">
        <v>3735.9000000000005</v>
      </c>
      <c r="I1140" s="148"/>
      <c r="J1140" s="254"/>
    </row>
    <row r="1141" spans="1:10" s="29" customFormat="1" ht="27" x14ac:dyDescent="0.2">
      <c r="A1141" s="224" t="s">
        <v>517</v>
      </c>
      <c r="B1141" s="227">
        <v>701</v>
      </c>
      <c r="C1141" s="27" t="s">
        <v>41</v>
      </c>
      <c r="D1141" s="27" t="s">
        <v>37</v>
      </c>
      <c r="E1141" s="219" t="s">
        <v>156</v>
      </c>
      <c r="F1141" s="152" t="s">
        <v>72</v>
      </c>
      <c r="G1141" s="105"/>
      <c r="H1141" s="316">
        <v>3733.6000000000004</v>
      </c>
      <c r="I1141" s="148"/>
      <c r="J1141" s="254"/>
    </row>
    <row r="1142" spans="1:10" s="29" customFormat="1" x14ac:dyDescent="0.2">
      <c r="A1142" s="347" t="s">
        <v>269</v>
      </c>
      <c r="B1142" s="87" t="s">
        <v>82</v>
      </c>
      <c r="C1142" s="87" t="s">
        <v>41</v>
      </c>
      <c r="D1142" s="87" t="s">
        <v>37</v>
      </c>
      <c r="E1142" s="208" t="s">
        <v>270</v>
      </c>
      <c r="F1142" s="209" t="s">
        <v>72</v>
      </c>
      <c r="G1142" s="105"/>
      <c r="H1142" s="316">
        <v>3733.6000000000004</v>
      </c>
      <c r="I1142" s="148"/>
      <c r="J1142" s="254"/>
    </row>
    <row r="1143" spans="1:10" s="29" customFormat="1" ht="13.5" x14ac:dyDescent="0.2">
      <c r="A1143" s="508" t="s">
        <v>407</v>
      </c>
      <c r="B1143" s="227">
        <v>701</v>
      </c>
      <c r="C1143" s="27" t="s">
        <v>41</v>
      </c>
      <c r="D1143" s="27" t="s">
        <v>37</v>
      </c>
      <c r="E1143" s="210" t="s">
        <v>406</v>
      </c>
      <c r="F1143" s="211" t="s">
        <v>72</v>
      </c>
      <c r="G1143" s="47"/>
      <c r="H1143" s="315">
        <v>3024.3</v>
      </c>
      <c r="I1143" s="148"/>
      <c r="J1143" s="254"/>
    </row>
    <row r="1144" spans="1:10" s="29" customFormat="1" ht="27" x14ac:dyDescent="0.2">
      <c r="A1144" s="167" t="s">
        <v>378</v>
      </c>
      <c r="B1144" s="227">
        <v>701</v>
      </c>
      <c r="C1144" s="27" t="s">
        <v>41</v>
      </c>
      <c r="D1144" s="27" t="s">
        <v>37</v>
      </c>
      <c r="E1144" s="210" t="s">
        <v>406</v>
      </c>
      <c r="F1144" s="211" t="s">
        <v>98</v>
      </c>
      <c r="G1144" s="47"/>
      <c r="H1144" s="315">
        <v>3024.3</v>
      </c>
      <c r="I1144" s="148"/>
      <c r="J1144" s="254"/>
    </row>
    <row r="1145" spans="1:10" s="18" customFormat="1" ht="38.25" x14ac:dyDescent="0.2">
      <c r="A1145" s="411" t="s">
        <v>240</v>
      </c>
      <c r="B1145" s="28" t="s">
        <v>82</v>
      </c>
      <c r="C1145" s="36" t="s">
        <v>41</v>
      </c>
      <c r="D1145" s="36" t="s">
        <v>37</v>
      </c>
      <c r="E1145" s="218" t="s">
        <v>406</v>
      </c>
      <c r="F1145" s="216" t="s">
        <v>98</v>
      </c>
      <c r="G1145" s="36" t="s">
        <v>241</v>
      </c>
      <c r="H1145" s="328">
        <v>2324</v>
      </c>
      <c r="I1145" s="148"/>
      <c r="J1145" s="257"/>
    </row>
    <row r="1146" spans="1:10" s="18" customFormat="1" x14ac:dyDescent="0.2">
      <c r="A1146" s="168" t="s">
        <v>88</v>
      </c>
      <c r="B1146" s="28" t="s">
        <v>82</v>
      </c>
      <c r="C1146" s="36" t="s">
        <v>41</v>
      </c>
      <c r="D1146" s="36" t="s">
        <v>37</v>
      </c>
      <c r="E1146" s="218" t="s">
        <v>406</v>
      </c>
      <c r="F1146" s="216" t="s">
        <v>98</v>
      </c>
      <c r="G1146" s="20" t="s">
        <v>89</v>
      </c>
      <c r="H1146" s="317">
        <v>2324</v>
      </c>
      <c r="I1146" s="127"/>
      <c r="J1146" s="240"/>
    </row>
    <row r="1147" spans="1:10" s="18" customFormat="1" x14ac:dyDescent="0.2">
      <c r="A1147" s="448" t="s">
        <v>238</v>
      </c>
      <c r="B1147" s="28" t="s">
        <v>82</v>
      </c>
      <c r="C1147" s="36" t="s">
        <v>41</v>
      </c>
      <c r="D1147" s="36" t="s">
        <v>37</v>
      </c>
      <c r="E1147" s="218" t="s">
        <v>406</v>
      </c>
      <c r="F1147" s="216" t="s">
        <v>98</v>
      </c>
      <c r="G1147" s="20" t="s">
        <v>239</v>
      </c>
      <c r="H1147" s="317">
        <v>700.3</v>
      </c>
      <c r="I1147" s="121"/>
      <c r="J1147" s="240"/>
    </row>
    <row r="1148" spans="1:10" s="18" customFormat="1" ht="25.5" x14ac:dyDescent="0.2">
      <c r="A1148" s="168" t="s">
        <v>90</v>
      </c>
      <c r="B1148" s="28" t="s">
        <v>82</v>
      </c>
      <c r="C1148" s="36" t="s">
        <v>41</v>
      </c>
      <c r="D1148" s="36" t="s">
        <v>37</v>
      </c>
      <c r="E1148" s="218" t="s">
        <v>406</v>
      </c>
      <c r="F1148" s="216" t="s">
        <v>98</v>
      </c>
      <c r="G1148" s="20" t="s">
        <v>91</v>
      </c>
      <c r="H1148" s="317">
        <v>700.3</v>
      </c>
      <c r="I1148" s="121"/>
      <c r="J1148" s="240"/>
    </row>
    <row r="1149" spans="1:10" s="18" customFormat="1" ht="13.5" x14ac:dyDescent="0.2">
      <c r="A1149" s="347" t="s">
        <v>293</v>
      </c>
      <c r="B1149" s="227">
        <v>701</v>
      </c>
      <c r="C1149" s="27" t="s">
        <v>41</v>
      </c>
      <c r="D1149" s="27" t="s">
        <v>37</v>
      </c>
      <c r="E1149" s="210" t="s">
        <v>273</v>
      </c>
      <c r="F1149" s="211" t="s">
        <v>72</v>
      </c>
      <c r="G1149" s="47"/>
      <c r="H1149" s="315">
        <v>709.3</v>
      </c>
      <c r="I1149" s="121"/>
      <c r="J1149" s="240"/>
    </row>
    <row r="1150" spans="1:10" s="18" customFormat="1" ht="27" x14ac:dyDescent="0.2">
      <c r="A1150" s="167" t="s">
        <v>378</v>
      </c>
      <c r="B1150" s="227">
        <v>701</v>
      </c>
      <c r="C1150" s="27" t="s">
        <v>41</v>
      </c>
      <c r="D1150" s="27" t="s">
        <v>37</v>
      </c>
      <c r="E1150" s="210" t="s">
        <v>273</v>
      </c>
      <c r="F1150" s="211" t="s">
        <v>98</v>
      </c>
      <c r="G1150" s="47"/>
      <c r="H1150" s="315">
        <v>709.3</v>
      </c>
      <c r="I1150" s="121"/>
      <c r="J1150" s="240"/>
    </row>
    <row r="1151" spans="1:10" s="18" customFormat="1" ht="38.25" x14ac:dyDescent="0.2">
      <c r="A1151" s="411" t="s">
        <v>240</v>
      </c>
      <c r="B1151" s="28" t="s">
        <v>82</v>
      </c>
      <c r="C1151" s="36" t="s">
        <v>41</v>
      </c>
      <c r="D1151" s="36" t="s">
        <v>37</v>
      </c>
      <c r="E1151" s="218" t="s">
        <v>273</v>
      </c>
      <c r="F1151" s="216" t="s">
        <v>98</v>
      </c>
      <c r="G1151" s="36" t="s">
        <v>241</v>
      </c>
      <c r="H1151" s="328">
        <v>631.9</v>
      </c>
      <c r="I1151" s="121"/>
      <c r="J1151" s="240"/>
    </row>
    <row r="1152" spans="1:10" s="29" customFormat="1" x14ac:dyDescent="0.2">
      <c r="A1152" s="168" t="s">
        <v>88</v>
      </c>
      <c r="B1152" s="28" t="s">
        <v>82</v>
      </c>
      <c r="C1152" s="36" t="s">
        <v>41</v>
      </c>
      <c r="D1152" s="36" t="s">
        <v>37</v>
      </c>
      <c r="E1152" s="218" t="s">
        <v>273</v>
      </c>
      <c r="F1152" s="216" t="s">
        <v>98</v>
      </c>
      <c r="G1152" s="20" t="s">
        <v>89</v>
      </c>
      <c r="H1152" s="317">
        <v>631.9</v>
      </c>
      <c r="I1152" s="121"/>
      <c r="J1152" s="256"/>
    </row>
    <row r="1153" spans="1:10" s="29" customFormat="1" x14ac:dyDescent="0.2">
      <c r="A1153" s="448" t="s">
        <v>238</v>
      </c>
      <c r="B1153" s="28" t="s">
        <v>82</v>
      </c>
      <c r="C1153" s="36" t="s">
        <v>41</v>
      </c>
      <c r="D1153" s="36" t="s">
        <v>37</v>
      </c>
      <c r="E1153" s="218" t="s">
        <v>273</v>
      </c>
      <c r="F1153" s="216" t="s">
        <v>98</v>
      </c>
      <c r="G1153" s="20" t="s">
        <v>239</v>
      </c>
      <c r="H1153" s="317">
        <v>77.400000000000006</v>
      </c>
      <c r="I1153" s="126"/>
      <c r="J1153" s="256"/>
    </row>
    <row r="1154" spans="1:10" s="18" customFormat="1" ht="25.5" x14ac:dyDescent="0.2">
      <c r="A1154" s="168" t="s">
        <v>90</v>
      </c>
      <c r="B1154" s="28" t="s">
        <v>82</v>
      </c>
      <c r="C1154" s="36" t="s">
        <v>41</v>
      </c>
      <c r="D1154" s="36" t="s">
        <v>37</v>
      </c>
      <c r="E1154" s="218" t="s">
        <v>273</v>
      </c>
      <c r="F1154" s="216" t="s">
        <v>98</v>
      </c>
      <c r="G1154" s="20" t="s">
        <v>91</v>
      </c>
      <c r="H1154" s="317">
        <v>77.400000000000006</v>
      </c>
      <c r="I1154" s="126"/>
      <c r="J1154" s="240"/>
    </row>
    <row r="1155" spans="1:10" s="18" customFormat="1" ht="25.5" x14ac:dyDescent="0.2">
      <c r="A1155" s="279" t="s">
        <v>278</v>
      </c>
      <c r="B1155" s="87">
        <v>701</v>
      </c>
      <c r="C1155" s="89" t="s">
        <v>41</v>
      </c>
      <c r="D1155" s="89" t="s">
        <v>37</v>
      </c>
      <c r="E1155" s="208" t="s">
        <v>279</v>
      </c>
      <c r="F1155" s="92" t="s">
        <v>72</v>
      </c>
      <c r="G1155" s="280"/>
      <c r="H1155" s="316">
        <v>2.2999999999999998</v>
      </c>
      <c r="I1155" s="126"/>
      <c r="J1155" s="294"/>
    </row>
    <row r="1156" spans="1:10" s="18" customFormat="1" ht="13.5" x14ac:dyDescent="0.2">
      <c r="A1156" s="167" t="s">
        <v>281</v>
      </c>
      <c r="B1156" s="27" t="s">
        <v>82</v>
      </c>
      <c r="C1156" s="34" t="s">
        <v>41</v>
      </c>
      <c r="D1156" s="34" t="s">
        <v>37</v>
      </c>
      <c r="E1156" s="210" t="s">
        <v>280</v>
      </c>
      <c r="F1156" s="214" t="s">
        <v>72</v>
      </c>
      <c r="G1156" s="19"/>
      <c r="H1156" s="315">
        <v>2.2999999999999998</v>
      </c>
      <c r="I1156" s="126"/>
      <c r="J1156" s="294"/>
    </row>
    <row r="1157" spans="1:10" s="18" customFormat="1" ht="27" x14ac:dyDescent="0.2">
      <c r="A1157" s="167" t="s">
        <v>529</v>
      </c>
      <c r="B1157" s="27" t="s">
        <v>82</v>
      </c>
      <c r="C1157" s="34" t="s">
        <v>41</v>
      </c>
      <c r="D1157" s="34" t="s">
        <v>37</v>
      </c>
      <c r="E1157" s="210" t="s">
        <v>280</v>
      </c>
      <c r="F1157" s="214" t="s">
        <v>528</v>
      </c>
      <c r="G1157" s="19"/>
      <c r="H1157" s="315">
        <v>2.2999999999999998</v>
      </c>
      <c r="I1157" s="126"/>
      <c r="J1157" s="294"/>
    </row>
    <row r="1158" spans="1:10" s="18" customFormat="1" x14ac:dyDescent="0.2">
      <c r="A1158" s="168" t="s">
        <v>238</v>
      </c>
      <c r="B1158" s="28">
        <v>701</v>
      </c>
      <c r="C1158" s="36" t="s">
        <v>41</v>
      </c>
      <c r="D1158" s="36" t="s">
        <v>37</v>
      </c>
      <c r="E1158" s="218" t="s">
        <v>280</v>
      </c>
      <c r="F1158" s="216" t="s">
        <v>528</v>
      </c>
      <c r="G1158" s="20" t="s">
        <v>239</v>
      </c>
      <c r="H1158" s="317">
        <v>2.2999999999999998</v>
      </c>
      <c r="I1158" s="126"/>
      <c r="J1158" s="294"/>
    </row>
    <row r="1159" spans="1:10" s="18" customFormat="1" ht="25.5" x14ac:dyDescent="0.2">
      <c r="A1159" s="168" t="s">
        <v>90</v>
      </c>
      <c r="B1159" s="28">
        <v>701</v>
      </c>
      <c r="C1159" s="36" t="s">
        <v>41</v>
      </c>
      <c r="D1159" s="36" t="s">
        <v>37</v>
      </c>
      <c r="E1159" s="218" t="s">
        <v>280</v>
      </c>
      <c r="F1159" s="216" t="s">
        <v>528</v>
      </c>
      <c r="G1159" s="20" t="s">
        <v>91</v>
      </c>
      <c r="H1159" s="317">
        <v>2.2999999999999998</v>
      </c>
      <c r="I1159" s="126"/>
      <c r="J1159" s="294"/>
    </row>
    <row r="1160" spans="1:10" s="46" customFormat="1" ht="14.25" x14ac:dyDescent="0.2">
      <c r="A1160" s="37" t="s">
        <v>396</v>
      </c>
      <c r="B1160" s="95" t="s">
        <v>82</v>
      </c>
      <c r="C1160" s="38" t="s">
        <v>40</v>
      </c>
      <c r="D1160" s="38"/>
      <c r="E1160" s="587"/>
      <c r="F1160" s="588"/>
      <c r="G1160" s="38"/>
      <c r="H1160" s="321">
        <v>19876.61</v>
      </c>
      <c r="I1160" s="137"/>
      <c r="J1160" s="281"/>
    </row>
    <row r="1161" spans="1:10" s="46" customFormat="1" ht="14.25" x14ac:dyDescent="0.2">
      <c r="A1161" s="180" t="s">
        <v>397</v>
      </c>
      <c r="B1161" s="41" t="s">
        <v>82</v>
      </c>
      <c r="C1161" s="41" t="s">
        <v>40</v>
      </c>
      <c r="D1161" s="41" t="s">
        <v>33</v>
      </c>
      <c r="E1161" s="575"/>
      <c r="F1161" s="576"/>
      <c r="G1161" s="41"/>
      <c r="H1161" s="463">
        <v>18493.55</v>
      </c>
      <c r="I1161" s="137"/>
      <c r="J1161" s="281"/>
    </row>
    <row r="1162" spans="1:10" s="46" customFormat="1" ht="27" x14ac:dyDescent="0.2">
      <c r="A1162" s="155" t="s">
        <v>444</v>
      </c>
      <c r="B1162" s="47" t="s">
        <v>82</v>
      </c>
      <c r="C1162" s="47" t="s">
        <v>40</v>
      </c>
      <c r="D1162" s="47" t="s">
        <v>33</v>
      </c>
      <c r="E1162" s="213" t="s">
        <v>205</v>
      </c>
      <c r="F1162" s="214" t="s">
        <v>72</v>
      </c>
      <c r="G1162" s="47"/>
      <c r="H1162" s="315">
        <v>18461.099999999999</v>
      </c>
      <c r="I1162" s="137"/>
      <c r="J1162" s="281"/>
    </row>
    <row r="1163" spans="1:10" s="46" customFormat="1" ht="13.5" x14ac:dyDescent="0.2">
      <c r="A1163" s="302" t="s">
        <v>116</v>
      </c>
      <c r="B1163" s="303" t="s">
        <v>82</v>
      </c>
      <c r="C1163" s="47" t="s">
        <v>40</v>
      </c>
      <c r="D1163" s="47" t="s">
        <v>33</v>
      </c>
      <c r="E1163" s="208" t="s">
        <v>349</v>
      </c>
      <c r="F1163" s="209" t="s">
        <v>72</v>
      </c>
      <c r="G1163" s="89"/>
      <c r="H1163" s="316">
        <v>18461.099999999999</v>
      </c>
      <c r="I1163" s="137"/>
      <c r="J1163" s="281"/>
    </row>
    <row r="1164" spans="1:10" s="46" customFormat="1" ht="13.5" x14ac:dyDescent="0.2">
      <c r="A1164" s="169" t="s">
        <v>224</v>
      </c>
      <c r="B1164" s="103" t="s">
        <v>82</v>
      </c>
      <c r="C1164" s="47" t="s">
        <v>40</v>
      </c>
      <c r="D1164" s="47" t="s">
        <v>33</v>
      </c>
      <c r="E1164" s="210" t="s">
        <v>349</v>
      </c>
      <c r="F1164" s="211" t="s">
        <v>172</v>
      </c>
      <c r="G1164" s="34"/>
      <c r="H1164" s="315">
        <v>15311.1</v>
      </c>
      <c r="I1164" s="137"/>
      <c r="J1164" s="281"/>
    </row>
    <row r="1165" spans="1:10" s="46" customFormat="1" ht="38.25" x14ac:dyDescent="0.2">
      <c r="A1165" s="411" t="s">
        <v>240</v>
      </c>
      <c r="B1165" s="104" t="s">
        <v>82</v>
      </c>
      <c r="C1165" s="48" t="s">
        <v>40</v>
      </c>
      <c r="D1165" s="48" t="s">
        <v>33</v>
      </c>
      <c r="E1165" s="218" t="s">
        <v>349</v>
      </c>
      <c r="F1165" s="220" t="s">
        <v>172</v>
      </c>
      <c r="G1165" s="36" t="s">
        <v>241</v>
      </c>
      <c r="H1165" s="317">
        <v>13647.32</v>
      </c>
      <c r="I1165" s="137"/>
      <c r="J1165" s="281"/>
    </row>
    <row r="1166" spans="1:10" s="46" customFormat="1" ht="13.5" x14ac:dyDescent="0.2">
      <c r="A1166" s="179" t="s">
        <v>112</v>
      </c>
      <c r="B1166" s="48" t="s">
        <v>82</v>
      </c>
      <c r="C1166" s="48" t="s">
        <v>40</v>
      </c>
      <c r="D1166" s="48" t="s">
        <v>33</v>
      </c>
      <c r="E1166" s="218" t="s">
        <v>349</v>
      </c>
      <c r="F1166" s="220" t="s">
        <v>172</v>
      </c>
      <c r="G1166" s="48" t="s">
        <v>113</v>
      </c>
      <c r="H1166" s="317">
        <v>13647.32</v>
      </c>
      <c r="I1166" s="137"/>
      <c r="J1166" s="281"/>
    </row>
    <row r="1167" spans="1:10" s="46" customFormat="1" ht="13.5" x14ac:dyDescent="0.2">
      <c r="A1167" s="448" t="s">
        <v>238</v>
      </c>
      <c r="B1167" s="48" t="s">
        <v>82</v>
      </c>
      <c r="C1167" s="48" t="s">
        <v>40</v>
      </c>
      <c r="D1167" s="48" t="s">
        <v>33</v>
      </c>
      <c r="E1167" s="218" t="s">
        <v>349</v>
      </c>
      <c r="F1167" s="220" t="s">
        <v>172</v>
      </c>
      <c r="G1167" s="48" t="s">
        <v>239</v>
      </c>
      <c r="H1167" s="317">
        <v>1642.33</v>
      </c>
      <c r="I1167" s="137"/>
      <c r="J1167" s="281"/>
    </row>
    <row r="1168" spans="1:10" s="46" customFormat="1" ht="25.5" x14ac:dyDescent="0.2">
      <c r="A1168" s="170" t="s">
        <v>90</v>
      </c>
      <c r="B1168" s="48" t="s">
        <v>82</v>
      </c>
      <c r="C1168" s="48" t="s">
        <v>40</v>
      </c>
      <c r="D1168" s="48" t="s">
        <v>33</v>
      </c>
      <c r="E1168" s="218" t="s">
        <v>349</v>
      </c>
      <c r="F1168" s="220" t="s">
        <v>172</v>
      </c>
      <c r="G1168" s="48" t="s">
        <v>91</v>
      </c>
      <c r="H1168" s="317">
        <v>1642.33</v>
      </c>
      <c r="I1168" s="137"/>
      <c r="J1168" s="281"/>
    </row>
    <row r="1169" spans="1:10" s="46" customFormat="1" ht="13.5" x14ac:dyDescent="0.2">
      <c r="A1169" s="413" t="s">
        <v>242</v>
      </c>
      <c r="B1169" s="48" t="s">
        <v>82</v>
      </c>
      <c r="C1169" s="48" t="s">
        <v>40</v>
      </c>
      <c r="D1169" s="48" t="s">
        <v>33</v>
      </c>
      <c r="E1169" s="218" t="s">
        <v>349</v>
      </c>
      <c r="F1169" s="220" t="s">
        <v>172</v>
      </c>
      <c r="G1169" s="48" t="s">
        <v>243</v>
      </c>
      <c r="H1169" s="461">
        <v>21.45</v>
      </c>
      <c r="I1169" s="137"/>
      <c r="J1169" s="281"/>
    </row>
    <row r="1170" spans="1:10" s="46" customFormat="1" ht="13.5" x14ac:dyDescent="0.2">
      <c r="A1170" s="170" t="s">
        <v>62</v>
      </c>
      <c r="B1170" s="48" t="s">
        <v>82</v>
      </c>
      <c r="C1170" s="48" t="s">
        <v>40</v>
      </c>
      <c r="D1170" s="48" t="s">
        <v>33</v>
      </c>
      <c r="E1170" s="218" t="s">
        <v>349</v>
      </c>
      <c r="F1170" s="220" t="s">
        <v>172</v>
      </c>
      <c r="G1170" s="48" t="s">
        <v>63</v>
      </c>
      <c r="H1170" s="461">
        <v>21.45</v>
      </c>
      <c r="I1170" s="137"/>
      <c r="J1170" s="281"/>
    </row>
    <row r="1171" spans="1:10" s="46" customFormat="1" ht="13.5" x14ac:dyDescent="0.2">
      <c r="A1171" s="169" t="s">
        <v>405</v>
      </c>
      <c r="B1171" s="34" t="s">
        <v>82</v>
      </c>
      <c r="C1171" s="47" t="s">
        <v>40</v>
      </c>
      <c r="D1171" s="47" t="s">
        <v>33</v>
      </c>
      <c r="E1171" s="210" t="s">
        <v>349</v>
      </c>
      <c r="F1171" s="211" t="s">
        <v>404</v>
      </c>
      <c r="G1171" s="48"/>
      <c r="H1171" s="315">
        <v>171.73</v>
      </c>
      <c r="I1171" s="137"/>
      <c r="J1171" s="281"/>
    </row>
    <row r="1172" spans="1:10" s="46" customFormat="1" ht="38.25" x14ac:dyDescent="0.2">
      <c r="A1172" s="170" t="s">
        <v>240</v>
      </c>
      <c r="B1172" s="36" t="s">
        <v>82</v>
      </c>
      <c r="C1172" s="48" t="s">
        <v>40</v>
      </c>
      <c r="D1172" s="48" t="s">
        <v>33</v>
      </c>
      <c r="E1172" s="218" t="s">
        <v>349</v>
      </c>
      <c r="F1172" s="216" t="s">
        <v>404</v>
      </c>
      <c r="G1172" s="48" t="s">
        <v>241</v>
      </c>
      <c r="H1172" s="317">
        <v>171.73</v>
      </c>
      <c r="I1172" s="137"/>
      <c r="J1172" s="281"/>
    </row>
    <row r="1173" spans="1:10" s="46" customFormat="1" ht="13.5" x14ac:dyDescent="0.2">
      <c r="A1173" s="170" t="s">
        <v>112</v>
      </c>
      <c r="B1173" s="36" t="s">
        <v>82</v>
      </c>
      <c r="C1173" s="48" t="s">
        <v>40</v>
      </c>
      <c r="D1173" s="48" t="s">
        <v>33</v>
      </c>
      <c r="E1173" s="218" t="s">
        <v>349</v>
      </c>
      <c r="F1173" s="459" t="s">
        <v>404</v>
      </c>
      <c r="G1173" s="48" t="s">
        <v>113</v>
      </c>
      <c r="H1173" s="317">
        <v>171.73</v>
      </c>
      <c r="I1173" s="137"/>
      <c r="J1173" s="281"/>
    </row>
    <row r="1174" spans="1:10" s="46" customFormat="1" ht="13.5" x14ac:dyDescent="0.2">
      <c r="A1174" s="169" t="s">
        <v>231</v>
      </c>
      <c r="B1174" s="34" t="s">
        <v>82</v>
      </c>
      <c r="C1174" s="47" t="s">
        <v>40</v>
      </c>
      <c r="D1174" s="47" t="s">
        <v>33</v>
      </c>
      <c r="E1174" s="210" t="s">
        <v>349</v>
      </c>
      <c r="F1174" s="211" t="s">
        <v>168</v>
      </c>
      <c r="G1174" s="48"/>
      <c r="H1174" s="315">
        <v>2978.27</v>
      </c>
      <c r="I1174" s="137"/>
      <c r="J1174" s="281"/>
    </row>
    <row r="1175" spans="1:10" s="46" customFormat="1" ht="13.5" x14ac:dyDescent="0.2">
      <c r="A1175" s="448" t="s">
        <v>238</v>
      </c>
      <c r="B1175" s="36" t="s">
        <v>82</v>
      </c>
      <c r="C1175" s="48" t="s">
        <v>40</v>
      </c>
      <c r="D1175" s="48" t="s">
        <v>33</v>
      </c>
      <c r="E1175" s="218" t="s">
        <v>349</v>
      </c>
      <c r="F1175" s="216" t="s">
        <v>168</v>
      </c>
      <c r="G1175" s="48" t="s">
        <v>239</v>
      </c>
      <c r="H1175" s="315">
        <v>2978.27</v>
      </c>
      <c r="I1175" s="137"/>
      <c r="J1175" s="281"/>
    </row>
    <row r="1176" spans="1:10" s="46" customFormat="1" ht="25.5" x14ac:dyDescent="0.2">
      <c r="A1176" s="168" t="s">
        <v>90</v>
      </c>
      <c r="B1176" s="36" t="s">
        <v>82</v>
      </c>
      <c r="C1176" s="48" t="s">
        <v>40</v>
      </c>
      <c r="D1176" s="48" t="s">
        <v>33</v>
      </c>
      <c r="E1176" s="218" t="s">
        <v>349</v>
      </c>
      <c r="F1176" s="216" t="s">
        <v>168</v>
      </c>
      <c r="G1176" s="48" t="s">
        <v>91</v>
      </c>
      <c r="H1176" s="317">
        <v>2978.27</v>
      </c>
      <c r="I1176" s="137"/>
      <c r="J1176" s="281"/>
    </row>
    <row r="1177" spans="1:10" s="46" customFormat="1" ht="13.5" x14ac:dyDescent="0.2">
      <c r="A1177" s="299" t="s">
        <v>225</v>
      </c>
      <c r="B1177" s="105" t="s">
        <v>82</v>
      </c>
      <c r="C1177" s="105" t="s">
        <v>40</v>
      </c>
      <c r="D1177" s="105" t="s">
        <v>33</v>
      </c>
      <c r="E1177" s="212" t="s">
        <v>221</v>
      </c>
      <c r="F1177" s="558" t="s">
        <v>72</v>
      </c>
      <c r="G1177" s="105"/>
      <c r="H1177" s="316">
        <v>32.450000000000003</v>
      </c>
      <c r="I1177" s="137"/>
      <c r="J1177" s="281"/>
    </row>
    <row r="1178" spans="1:10" s="46" customFormat="1" ht="13.5" x14ac:dyDescent="0.2">
      <c r="A1178" s="458" t="s">
        <v>238</v>
      </c>
      <c r="B1178" s="36" t="s">
        <v>82</v>
      </c>
      <c r="C1178" s="48" t="s">
        <v>40</v>
      </c>
      <c r="D1178" s="48" t="s">
        <v>33</v>
      </c>
      <c r="E1178" s="218" t="s">
        <v>750</v>
      </c>
      <c r="F1178" s="216" t="s">
        <v>648</v>
      </c>
      <c r="G1178" s="48"/>
      <c r="H1178" s="317">
        <v>32.450000000000003</v>
      </c>
      <c r="I1178" s="137"/>
      <c r="J1178" s="281"/>
    </row>
    <row r="1179" spans="1:10" s="46" customFormat="1" ht="25.5" x14ac:dyDescent="0.2">
      <c r="A1179" s="170" t="s">
        <v>90</v>
      </c>
      <c r="B1179" s="36" t="s">
        <v>82</v>
      </c>
      <c r="C1179" s="48" t="s">
        <v>40</v>
      </c>
      <c r="D1179" s="48" t="s">
        <v>33</v>
      </c>
      <c r="E1179" s="218" t="s">
        <v>750</v>
      </c>
      <c r="F1179" s="216" t="s">
        <v>648</v>
      </c>
      <c r="G1179" s="48"/>
      <c r="H1179" s="317">
        <v>32.450000000000003</v>
      </c>
      <c r="I1179" s="137"/>
      <c r="J1179" s="281"/>
    </row>
    <row r="1180" spans="1:10" s="46" customFormat="1" ht="14.25" x14ac:dyDescent="0.2">
      <c r="A1180" s="180" t="s">
        <v>398</v>
      </c>
      <c r="B1180" s="41" t="s">
        <v>82</v>
      </c>
      <c r="C1180" s="41" t="s">
        <v>40</v>
      </c>
      <c r="D1180" s="41" t="s">
        <v>36</v>
      </c>
      <c r="E1180" s="575"/>
      <c r="F1180" s="576"/>
      <c r="G1180" s="41"/>
      <c r="H1180" s="463">
        <v>1107.06</v>
      </c>
      <c r="I1180" s="137"/>
      <c r="J1180" s="281"/>
    </row>
    <row r="1181" spans="1:10" s="46" customFormat="1" ht="27" x14ac:dyDescent="0.2">
      <c r="A1181" s="155" t="s">
        <v>444</v>
      </c>
      <c r="B1181" s="47" t="s">
        <v>82</v>
      </c>
      <c r="C1181" s="47" t="s">
        <v>40</v>
      </c>
      <c r="D1181" s="47" t="s">
        <v>36</v>
      </c>
      <c r="E1181" s="210" t="s">
        <v>205</v>
      </c>
      <c r="F1181" s="211" t="s">
        <v>72</v>
      </c>
      <c r="G1181" s="47"/>
      <c r="H1181" s="49">
        <v>1107.06</v>
      </c>
      <c r="I1181" s="137"/>
      <c r="J1181" s="281"/>
    </row>
    <row r="1182" spans="1:10" s="46" customFormat="1" ht="13.5" x14ac:dyDescent="0.2">
      <c r="A1182" s="155" t="s">
        <v>200</v>
      </c>
      <c r="B1182" s="47" t="s">
        <v>82</v>
      </c>
      <c r="C1182" s="48" t="s">
        <v>40</v>
      </c>
      <c r="D1182" s="48" t="s">
        <v>36</v>
      </c>
      <c r="E1182" s="213" t="s">
        <v>350</v>
      </c>
      <c r="F1182" s="214" t="s">
        <v>72</v>
      </c>
      <c r="G1182" s="47"/>
      <c r="H1182" s="315">
        <v>52.4</v>
      </c>
      <c r="I1182" s="137"/>
      <c r="J1182" s="281"/>
    </row>
    <row r="1183" spans="1:10" s="46" customFormat="1" ht="13.5" x14ac:dyDescent="0.2">
      <c r="A1183" s="169" t="s">
        <v>224</v>
      </c>
      <c r="B1183" s="47" t="s">
        <v>82</v>
      </c>
      <c r="C1183" s="48" t="s">
        <v>40</v>
      </c>
      <c r="D1183" s="48" t="s">
        <v>36</v>
      </c>
      <c r="E1183" s="213" t="s">
        <v>350</v>
      </c>
      <c r="F1183" s="214" t="s">
        <v>172</v>
      </c>
      <c r="G1183" s="47"/>
      <c r="H1183" s="315">
        <v>52.4</v>
      </c>
      <c r="I1183" s="137"/>
      <c r="J1183" s="281"/>
    </row>
    <row r="1184" spans="1:10" s="46" customFormat="1" ht="13.5" x14ac:dyDescent="0.2">
      <c r="A1184" s="458" t="s">
        <v>238</v>
      </c>
      <c r="B1184" s="48" t="s">
        <v>82</v>
      </c>
      <c r="C1184" s="48" t="s">
        <v>40</v>
      </c>
      <c r="D1184" s="48" t="s">
        <v>36</v>
      </c>
      <c r="E1184" s="215" t="s">
        <v>350</v>
      </c>
      <c r="F1184" s="216" t="s">
        <v>172</v>
      </c>
      <c r="G1184" s="48" t="s">
        <v>239</v>
      </c>
      <c r="H1184" s="317">
        <v>52.4</v>
      </c>
      <c r="I1184" s="137"/>
      <c r="J1184" s="281"/>
    </row>
    <row r="1185" spans="1:10" s="46" customFormat="1" ht="25.5" x14ac:dyDescent="0.2">
      <c r="A1185" s="170" t="s">
        <v>90</v>
      </c>
      <c r="B1185" s="48" t="s">
        <v>82</v>
      </c>
      <c r="C1185" s="48" t="s">
        <v>40</v>
      </c>
      <c r="D1185" s="48" t="s">
        <v>36</v>
      </c>
      <c r="E1185" s="215" t="s">
        <v>350</v>
      </c>
      <c r="F1185" s="216" t="s">
        <v>172</v>
      </c>
      <c r="G1185" s="48" t="s">
        <v>91</v>
      </c>
      <c r="H1185" s="317">
        <v>52.4</v>
      </c>
      <c r="I1185" s="137"/>
      <c r="J1185" s="281"/>
    </row>
    <row r="1186" spans="1:10" s="46" customFormat="1" ht="13.5" x14ac:dyDescent="0.2">
      <c r="A1186" s="155" t="s">
        <v>201</v>
      </c>
      <c r="B1186" s="47" t="s">
        <v>82</v>
      </c>
      <c r="C1186" s="48" t="s">
        <v>40</v>
      </c>
      <c r="D1186" s="48" t="s">
        <v>36</v>
      </c>
      <c r="E1186" s="213" t="s">
        <v>352</v>
      </c>
      <c r="F1186" s="214" t="s">
        <v>72</v>
      </c>
      <c r="G1186" s="47"/>
      <c r="H1186" s="315">
        <v>79.3</v>
      </c>
      <c r="I1186" s="137"/>
      <c r="J1186" s="281"/>
    </row>
    <row r="1187" spans="1:10" s="46" customFormat="1" ht="13.5" x14ac:dyDescent="0.2">
      <c r="A1187" s="169" t="s">
        <v>224</v>
      </c>
      <c r="B1187" s="47" t="s">
        <v>82</v>
      </c>
      <c r="C1187" s="48" t="s">
        <v>40</v>
      </c>
      <c r="D1187" s="48" t="s">
        <v>36</v>
      </c>
      <c r="E1187" s="213" t="s">
        <v>352</v>
      </c>
      <c r="F1187" s="214" t="s">
        <v>172</v>
      </c>
      <c r="G1187" s="47"/>
      <c r="H1187" s="315">
        <v>79.3</v>
      </c>
      <c r="I1187" s="137"/>
      <c r="J1187" s="281"/>
    </row>
    <row r="1188" spans="1:10" s="46" customFormat="1" ht="38.25" x14ac:dyDescent="0.2">
      <c r="A1188" s="170" t="s">
        <v>240</v>
      </c>
      <c r="B1188" s="48" t="s">
        <v>82</v>
      </c>
      <c r="C1188" s="48" t="s">
        <v>40</v>
      </c>
      <c r="D1188" s="48" t="s">
        <v>36</v>
      </c>
      <c r="E1188" s="215" t="s">
        <v>352</v>
      </c>
      <c r="F1188" s="216" t="s">
        <v>172</v>
      </c>
      <c r="G1188" s="48" t="s">
        <v>241</v>
      </c>
      <c r="H1188" s="317">
        <v>79.3</v>
      </c>
      <c r="I1188" s="137"/>
      <c r="J1188" s="281"/>
    </row>
    <row r="1189" spans="1:10" s="46" customFormat="1" ht="13.5" x14ac:dyDescent="0.2">
      <c r="A1189" s="170" t="s">
        <v>112</v>
      </c>
      <c r="B1189" s="48" t="s">
        <v>82</v>
      </c>
      <c r="C1189" s="48" t="s">
        <v>40</v>
      </c>
      <c r="D1189" s="48" t="s">
        <v>36</v>
      </c>
      <c r="E1189" s="215" t="s">
        <v>352</v>
      </c>
      <c r="F1189" s="216" t="s">
        <v>172</v>
      </c>
      <c r="G1189" s="48" t="s">
        <v>113</v>
      </c>
      <c r="H1189" s="317">
        <v>79.3</v>
      </c>
      <c r="I1189" s="137"/>
      <c r="J1189" s="281"/>
    </row>
    <row r="1190" spans="1:10" s="46" customFormat="1" ht="13.5" x14ac:dyDescent="0.2">
      <c r="A1190" s="458" t="s">
        <v>238</v>
      </c>
      <c r="B1190" s="48" t="s">
        <v>82</v>
      </c>
      <c r="C1190" s="48" t="s">
        <v>40</v>
      </c>
      <c r="D1190" s="48" t="s">
        <v>36</v>
      </c>
      <c r="E1190" s="215" t="s">
        <v>352</v>
      </c>
      <c r="F1190" s="216" t="s">
        <v>172</v>
      </c>
      <c r="G1190" s="48" t="s">
        <v>239</v>
      </c>
      <c r="H1190" s="317">
        <v>0</v>
      </c>
      <c r="I1190" s="137"/>
      <c r="J1190" s="281"/>
    </row>
    <row r="1191" spans="1:10" ht="25.5" x14ac:dyDescent="0.2">
      <c r="A1191" s="170" t="s">
        <v>90</v>
      </c>
      <c r="B1191" s="48" t="s">
        <v>82</v>
      </c>
      <c r="C1191" s="48" t="s">
        <v>40</v>
      </c>
      <c r="D1191" s="48" t="s">
        <v>36</v>
      </c>
      <c r="E1191" s="215" t="s">
        <v>352</v>
      </c>
      <c r="F1191" s="216" t="s">
        <v>172</v>
      </c>
      <c r="G1191" s="48" t="s">
        <v>91</v>
      </c>
      <c r="H1191" s="317"/>
    </row>
    <row r="1192" spans="1:10" ht="13.5" x14ac:dyDescent="0.2">
      <c r="A1192" s="155" t="s">
        <v>353</v>
      </c>
      <c r="B1192" s="47" t="s">
        <v>82</v>
      </c>
      <c r="C1192" s="48" t="s">
        <v>40</v>
      </c>
      <c r="D1192" s="48" t="s">
        <v>36</v>
      </c>
      <c r="E1192" s="213" t="s">
        <v>351</v>
      </c>
      <c r="F1192" s="214" t="s">
        <v>72</v>
      </c>
      <c r="G1192" s="47"/>
      <c r="H1192" s="315">
        <v>346.08</v>
      </c>
    </row>
    <row r="1193" spans="1:10" ht="13.5" x14ac:dyDescent="0.2">
      <c r="A1193" s="169" t="s">
        <v>224</v>
      </c>
      <c r="B1193" s="47" t="s">
        <v>82</v>
      </c>
      <c r="C1193" s="48" t="s">
        <v>40</v>
      </c>
      <c r="D1193" s="48" t="s">
        <v>36</v>
      </c>
      <c r="E1193" s="213" t="s">
        <v>351</v>
      </c>
      <c r="F1193" s="214" t="s">
        <v>172</v>
      </c>
      <c r="G1193" s="47"/>
      <c r="H1193" s="315">
        <v>346.08</v>
      </c>
    </row>
    <row r="1194" spans="1:10" x14ac:dyDescent="0.2">
      <c r="A1194" s="458" t="s">
        <v>238</v>
      </c>
      <c r="B1194" s="48" t="s">
        <v>82</v>
      </c>
      <c r="C1194" s="48" t="s">
        <v>40</v>
      </c>
      <c r="D1194" s="48" t="s">
        <v>36</v>
      </c>
      <c r="E1194" s="215" t="s">
        <v>351</v>
      </c>
      <c r="F1194" s="216" t="s">
        <v>172</v>
      </c>
      <c r="G1194" s="48" t="s">
        <v>239</v>
      </c>
      <c r="H1194" s="317">
        <v>346.08</v>
      </c>
    </row>
    <row r="1195" spans="1:10" ht="25.5" x14ac:dyDescent="0.2">
      <c r="A1195" s="170" t="s">
        <v>90</v>
      </c>
      <c r="B1195" s="48" t="s">
        <v>82</v>
      </c>
      <c r="C1195" s="48" t="s">
        <v>40</v>
      </c>
      <c r="D1195" s="48" t="s">
        <v>36</v>
      </c>
      <c r="E1195" s="215" t="s">
        <v>351</v>
      </c>
      <c r="F1195" s="216" t="s">
        <v>172</v>
      </c>
      <c r="G1195" s="48" t="s">
        <v>91</v>
      </c>
      <c r="H1195" s="317">
        <v>346.08</v>
      </c>
    </row>
    <row r="1196" spans="1:10" ht="13.5" x14ac:dyDescent="0.2">
      <c r="A1196" s="169" t="s">
        <v>486</v>
      </c>
      <c r="B1196" s="47" t="s">
        <v>82</v>
      </c>
      <c r="C1196" s="47" t="s">
        <v>40</v>
      </c>
      <c r="D1196" s="47" t="s">
        <v>36</v>
      </c>
      <c r="E1196" s="213" t="s">
        <v>485</v>
      </c>
      <c r="F1196" s="214" t="s">
        <v>72</v>
      </c>
      <c r="G1196" s="47"/>
      <c r="H1196" s="315">
        <v>629.28</v>
      </c>
    </row>
    <row r="1197" spans="1:10" ht="13.5" x14ac:dyDescent="0.2">
      <c r="A1197" s="169" t="s">
        <v>224</v>
      </c>
      <c r="B1197" s="47" t="s">
        <v>82</v>
      </c>
      <c r="C1197" s="47" t="s">
        <v>40</v>
      </c>
      <c r="D1197" s="47" t="s">
        <v>36</v>
      </c>
      <c r="E1197" s="213" t="s">
        <v>485</v>
      </c>
      <c r="F1197" s="214" t="s">
        <v>172</v>
      </c>
      <c r="G1197" s="47"/>
      <c r="H1197" s="315">
        <v>629.28</v>
      </c>
    </row>
    <row r="1198" spans="1:10" x14ac:dyDescent="0.2">
      <c r="A1198" s="458" t="s">
        <v>238</v>
      </c>
      <c r="B1198" s="48" t="s">
        <v>82</v>
      </c>
      <c r="C1198" s="48" t="s">
        <v>40</v>
      </c>
      <c r="D1198" s="48" t="s">
        <v>36</v>
      </c>
      <c r="E1198" s="215" t="s">
        <v>485</v>
      </c>
      <c r="F1198" s="216" t="s">
        <v>172</v>
      </c>
      <c r="G1198" s="48" t="s">
        <v>239</v>
      </c>
      <c r="H1198" s="317">
        <v>629.28</v>
      </c>
    </row>
    <row r="1199" spans="1:10" ht="25.5" x14ac:dyDescent="0.2">
      <c r="A1199" s="170" t="s">
        <v>90</v>
      </c>
      <c r="B1199" s="48" t="s">
        <v>82</v>
      </c>
      <c r="C1199" s="48" t="s">
        <v>40</v>
      </c>
      <c r="D1199" s="48" t="s">
        <v>36</v>
      </c>
      <c r="E1199" s="215" t="s">
        <v>485</v>
      </c>
      <c r="F1199" s="216" t="s">
        <v>172</v>
      </c>
      <c r="G1199" s="48" t="s">
        <v>91</v>
      </c>
      <c r="H1199" s="317">
        <v>629.28</v>
      </c>
    </row>
    <row r="1200" spans="1:10" s="55" customFormat="1" ht="14.25" x14ac:dyDescent="0.2">
      <c r="A1200" s="180" t="s">
        <v>639</v>
      </c>
      <c r="B1200" s="41" t="s">
        <v>82</v>
      </c>
      <c r="C1200" s="41" t="s">
        <v>40</v>
      </c>
      <c r="D1200" s="41" t="s">
        <v>34</v>
      </c>
      <c r="E1200" s="575"/>
      <c r="F1200" s="576"/>
      <c r="G1200" s="41"/>
      <c r="H1200" s="463">
        <v>276</v>
      </c>
      <c r="I1200" s="335"/>
      <c r="J1200" s="336"/>
    </row>
    <row r="1201" spans="1:10" s="55" customFormat="1" ht="27" x14ac:dyDescent="0.2">
      <c r="A1201" s="189" t="s">
        <v>520</v>
      </c>
      <c r="B1201" s="47" t="s">
        <v>82</v>
      </c>
      <c r="C1201" s="47" t="s">
        <v>40</v>
      </c>
      <c r="D1201" s="47" t="s">
        <v>34</v>
      </c>
      <c r="E1201" s="210" t="s">
        <v>349</v>
      </c>
      <c r="F1201" s="221" t="s">
        <v>72</v>
      </c>
      <c r="G1201" s="48"/>
      <c r="H1201" s="315">
        <v>276</v>
      </c>
      <c r="I1201" s="335"/>
      <c r="J1201" s="336"/>
    </row>
    <row r="1202" spans="1:10" s="55" customFormat="1" ht="27" x14ac:dyDescent="0.2">
      <c r="A1202" s="189" t="s">
        <v>520</v>
      </c>
      <c r="B1202" s="47" t="s">
        <v>82</v>
      </c>
      <c r="C1202" s="47" t="s">
        <v>40</v>
      </c>
      <c r="D1202" s="47" t="s">
        <v>34</v>
      </c>
      <c r="E1202" s="210" t="s">
        <v>349</v>
      </c>
      <c r="F1202" s="221" t="s">
        <v>661</v>
      </c>
      <c r="G1202" s="48"/>
      <c r="H1202" s="315">
        <v>276</v>
      </c>
      <c r="I1202" s="335"/>
      <c r="J1202" s="336"/>
    </row>
    <row r="1203" spans="1:10" s="55" customFormat="1" ht="38.25" x14ac:dyDescent="0.2">
      <c r="A1203" s="411" t="s">
        <v>240</v>
      </c>
      <c r="B1203" s="48" t="s">
        <v>82</v>
      </c>
      <c r="C1203" s="48" t="s">
        <v>40</v>
      </c>
      <c r="D1203" s="48" t="s">
        <v>34</v>
      </c>
      <c r="E1203" s="218" t="s">
        <v>349</v>
      </c>
      <c r="F1203" s="222" t="s">
        <v>661</v>
      </c>
      <c r="G1203" s="48" t="s">
        <v>241</v>
      </c>
      <c r="H1203" s="317">
        <v>276</v>
      </c>
      <c r="I1203" s="335"/>
      <c r="J1203" s="336"/>
    </row>
    <row r="1204" spans="1:10" s="55" customFormat="1" ht="13.5" x14ac:dyDescent="0.2">
      <c r="A1204" s="179" t="s">
        <v>112</v>
      </c>
      <c r="B1204" s="48" t="s">
        <v>82</v>
      </c>
      <c r="C1204" s="48" t="s">
        <v>40</v>
      </c>
      <c r="D1204" s="48" t="s">
        <v>34</v>
      </c>
      <c r="E1204" s="218" t="s">
        <v>349</v>
      </c>
      <c r="F1204" s="222" t="s">
        <v>661</v>
      </c>
      <c r="G1204" s="48" t="s">
        <v>113</v>
      </c>
      <c r="H1204" s="317">
        <v>276</v>
      </c>
      <c r="I1204" s="335"/>
      <c r="J1204" s="336"/>
    </row>
    <row r="1205" spans="1:10" ht="14.25" x14ac:dyDescent="0.2">
      <c r="A1205" s="176" t="s">
        <v>49</v>
      </c>
      <c r="B1205" s="95" t="s">
        <v>82</v>
      </c>
      <c r="C1205" s="95" t="s">
        <v>42</v>
      </c>
      <c r="D1205" s="95"/>
      <c r="E1205" s="587"/>
      <c r="F1205" s="588"/>
      <c r="G1205" s="95"/>
      <c r="H1205" s="321">
        <v>6746.66</v>
      </c>
      <c r="I1205" s="112"/>
    </row>
    <row r="1206" spans="1:10" x14ac:dyDescent="0.2">
      <c r="A1206" s="234" t="s">
        <v>23</v>
      </c>
      <c r="B1206" s="101" t="s">
        <v>82</v>
      </c>
      <c r="C1206" s="101" t="s">
        <v>42</v>
      </c>
      <c r="D1206" s="101" t="s">
        <v>36</v>
      </c>
      <c r="E1206" s="614"/>
      <c r="F1206" s="615"/>
      <c r="G1206" s="101"/>
      <c r="H1206" s="318">
        <v>6746.66</v>
      </c>
    </row>
    <row r="1207" spans="1:10" x14ac:dyDescent="0.2">
      <c r="A1207" s="194" t="s">
        <v>225</v>
      </c>
      <c r="B1207" s="105" t="s">
        <v>82</v>
      </c>
      <c r="C1207" s="105" t="s">
        <v>42</v>
      </c>
      <c r="D1207" s="212" t="s">
        <v>36</v>
      </c>
      <c r="E1207" s="346" t="s">
        <v>221</v>
      </c>
      <c r="F1207" s="341" t="s">
        <v>72</v>
      </c>
      <c r="G1207" s="92"/>
      <c r="H1207" s="316">
        <v>6741.66</v>
      </c>
      <c r="J1207" s="4"/>
    </row>
    <row r="1208" spans="1:10" x14ac:dyDescent="0.2">
      <c r="A1208" s="339" t="s">
        <v>367</v>
      </c>
      <c r="B1208" s="105" t="s">
        <v>82</v>
      </c>
      <c r="C1208" s="105" t="s">
        <v>42</v>
      </c>
      <c r="D1208" s="212" t="s">
        <v>36</v>
      </c>
      <c r="E1208" s="212" t="s">
        <v>361</v>
      </c>
      <c r="F1208" s="92" t="s">
        <v>72</v>
      </c>
      <c r="G1208" s="92"/>
      <c r="H1208" s="316">
        <v>6741.66</v>
      </c>
      <c r="I1208" s="4"/>
      <c r="J1208" s="4"/>
    </row>
    <row r="1209" spans="1:10" x14ac:dyDescent="0.2">
      <c r="A1209" s="339" t="s">
        <v>228</v>
      </c>
      <c r="B1209" s="105" t="s">
        <v>82</v>
      </c>
      <c r="C1209" s="105" t="s">
        <v>42</v>
      </c>
      <c r="D1209" s="212" t="s">
        <v>36</v>
      </c>
      <c r="E1209" s="212" t="s">
        <v>361</v>
      </c>
      <c r="F1209" s="92" t="s">
        <v>214</v>
      </c>
      <c r="G1209" s="92"/>
      <c r="H1209" s="316">
        <v>6415.7870000000003</v>
      </c>
      <c r="I1209" s="4"/>
      <c r="J1209" s="4"/>
    </row>
    <row r="1210" spans="1:10" s="55" customFormat="1" ht="38.25" x14ac:dyDescent="0.2">
      <c r="A1210" s="411" t="s">
        <v>240</v>
      </c>
      <c r="B1210" s="48" t="s">
        <v>82</v>
      </c>
      <c r="C1210" s="48" t="s">
        <v>42</v>
      </c>
      <c r="D1210" s="48" t="s">
        <v>36</v>
      </c>
      <c r="E1210" s="215" t="s">
        <v>361</v>
      </c>
      <c r="F1210" s="216" t="s">
        <v>214</v>
      </c>
      <c r="G1210" s="216" t="s">
        <v>241</v>
      </c>
      <c r="H1210" s="317">
        <v>5492.71</v>
      </c>
      <c r="I1210" s="4"/>
      <c r="J1210" s="93"/>
    </row>
    <row r="1211" spans="1:10" s="55" customFormat="1" x14ac:dyDescent="0.2">
      <c r="A1211" s="179" t="s">
        <v>112</v>
      </c>
      <c r="B1211" s="48" t="s">
        <v>82</v>
      </c>
      <c r="C1211" s="48" t="s">
        <v>42</v>
      </c>
      <c r="D1211" s="48" t="s">
        <v>36</v>
      </c>
      <c r="E1211" s="215" t="s">
        <v>361</v>
      </c>
      <c r="F1211" s="216" t="s">
        <v>214</v>
      </c>
      <c r="G1211" s="48" t="s">
        <v>113</v>
      </c>
      <c r="H1211" s="396">
        <v>5492.71</v>
      </c>
      <c r="I1211" s="4"/>
      <c r="J1211" s="93"/>
    </row>
    <row r="1212" spans="1:10" s="55" customFormat="1" x14ac:dyDescent="0.2">
      <c r="A1212" s="448" t="s">
        <v>238</v>
      </c>
      <c r="B1212" s="48" t="s">
        <v>82</v>
      </c>
      <c r="C1212" s="48" t="s">
        <v>42</v>
      </c>
      <c r="D1212" s="48" t="s">
        <v>36</v>
      </c>
      <c r="E1212" s="215" t="s">
        <v>361</v>
      </c>
      <c r="F1212" s="216" t="s">
        <v>214</v>
      </c>
      <c r="G1212" s="48" t="s">
        <v>239</v>
      </c>
      <c r="H1212" s="317">
        <v>922.495</v>
      </c>
      <c r="I1212" s="4"/>
      <c r="J1212" s="93"/>
    </row>
    <row r="1213" spans="1:10" s="55" customFormat="1" ht="25.5" x14ac:dyDescent="0.2">
      <c r="A1213" s="170" t="s">
        <v>90</v>
      </c>
      <c r="B1213" s="48" t="s">
        <v>82</v>
      </c>
      <c r="C1213" s="48" t="s">
        <v>42</v>
      </c>
      <c r="D1213" s="48" t="s">
        <v>36</v>
      </c>
      <c r="E1213" s="215" t="s">
        <v>361</v>
      </c>
      <c r="F1213" s="216" t="s">
        <v>214</v>
      </c>
      <c r="G1213" s="48" t="s">
        <v>91</v>
      </c>
      <c r="H1213" s="317">
        <v>922.495</v>
      </c>
      <c r="I1213" s="4"/>
      <c r="J1213" s="93"/>
    </row>
    <row r="1214" spans="1:10" s="55" customFormat="1" x14ac:dyDescent="0.2">
      <c r="A1214" s="413" t="s">
        <v>242</v>
      </c>
      <c r="B1214" s="48" t="s">
        <v>82</v>
      </c>
      <c r="C1214" s="48" t="s">
        <v>42</v>
      </c>
      <c r="D1214" s="48" t="s">
        <v>36</v>
      </c>
      <c r="E1214" s="215" t="s">
        <v>361</v>
      </c>
      <c r="F1214" s="216" t="s">
        <v>214</v>
      </c>
      <c r="G1214" s="216" t="s">
        <v>243</v>
      </c>
      <c r="H1214" s="461">
        <v>0.58199999999999996</v>
      </c>
      <c r="I1214" s="113"/>
      <c r="J1214" s="93"/>
    </row>
    <row r="1215" spans="1:10" s="55" customFormat="1" x14ac:dyDescent="0.2">
      <c r="A1215" s="170" t="s">
        <v>62</v>
      </c>
      <c r="B1215" s="48" t="s">
        <v>82</v>
      </c>
      <c r="C1215" s="48" t="s">
        <v>42</v>
      </c>
      <c r="D1215" s="215" t="s">
        <v>36</v>
      </c>
      <c r="E1215" s="215" t="s">
        <v>361</v>
      </c>
      <c r="F1215" s="216" t="s">
        <v>214</v>
      </c>
      <c r="G1215" s="216" t="s">
        <v>63</v>
      </c>
      <c r="H1215" s="461">
        <v>0.58199999999999996</v>
      </c>
      <c r="I1215" s="113"/>
      <c r="J1215" s="93"/>
    </row>
    <row r="1216" spans="1:10" ht="13.5" x14ac:dyDescent="0.2">
      <c r="A1216" s="169" t="s">
        <v>405</v>
      </c>
      <c r="B1216" s="47" t="s">
        <v>82</v>
      </c>
      <c r="C1216" s="47" t="s">
        <v>403</v>
      </c>
      <c r="D1216" s="213" t="s">
        <v>36</v>
      </c>
      <c r="E1216" s="213" t="s">
        <v>361</v>
      </c>
      <c r="F1216" s="214" t="s">
        <v>404</v>
      </c>
      <c r="G1216" s="214"/>
      <c r="H1216" s="315">
        <v>147.82499999999999</v>
      </c>
      <c r="I1216" s="113"/>
    </row>
    <row r="1217" spans="1:10" ht="38.25" x14ac:dyDescent="0.2">
      <c r="A1217" s="179" t="s">
        <v>240</v>
      </c>
      <c r="B1217" s="48" t="s">
        <v>82</v>
      </c>
      <c r="C1217" s="48" t="s">
        <v>403</v>
      </c>
      <c r="D1217" s="215" t="s">
        <v>36</v>
      </c>
      <c r="E1217" s="215" t="s">
        <v>361</v>
      </c>
      <c r="F1217" s="216" t="s">
        <v>404</v>
      </c>
      <c r="G1217" s="216" t="s">
        <v>241</v>
      </c>
      <c r="H1217" s="317">
        <v>147.82499999999999</v>
      </c>
    </row>
    <row r="1218" spans="1:10" x14ac:dyDescent="0.2">
      <c r="A1218" s="179" t="s">
        <v>112</v>
      </c>
      <c r="B1218" s="48" t="s">
        <v>82</v>
      </c>
      <c r="C1218" s="48" t="s">
        <v>403</v>
      </c>
      <c r="D1218" s="215" t="s">
        <v>36</v>
      </c>
      <c r="E1218" s="215" t="s">
        <v>361</v>
      </c>
      <c r="F1218" s="459" t="s">
        <v>404</v>
      </c>
      <c r="G1218" s="216" t="s">
        <v>113</v>
      </c>
      <c r="H1218" s="317">
        <v>147.82499999999999</v>
      </c>
    </row>
    <row r="1219" spans="1:10" ht="13.5" x14ac:dyDescent="0.2">
      <c r="A1219" s="169" t="s">
        <v>231</v>
      </c>
      <c r="B1219" s="47" t="s">
        <v>82</v>
      </c>
      <c r="C1219" s="47" t="s">
        <v>42</v>
      </c>
      <c r="D1219" s="213" t="s">
        <v>36</v>
      </c>
      <c r="E1219" s="212" t="s">
        <v>361</v>
      </c>
      <c r="F1219" s="211" t="s">
        <v>168</v>
      </c>
      <c r="G1219" s="48"/>
      <c r="H1219" s="315">
        <v>178.048</v>
      </c>
    </row>
    <row r="1220" spans="1:10" x14ac:dyDescent="0.2">
      <c r="A1220" s="448" t="s">
        <v>238</v>
      </c>
      <c r="B1220" s="48" t="s">
        <v>82</v>
      </c>
      <c r="C1220" s="48" t="s">
        <v>42</v>
      </c>
      <c r="D1220" s="48" t="s">
        <v>36</v>
      </c>
      <c r="E1220" s="215" t="s">
        <v>361</v>
      </c>
      <c r="F1220" s="216" t="s">
        <v>168</v>
      </c>
      <c r="G1220" s="48" t="s">
        <v>239</v>
      </c>
      <c r="H1220" s="317">
        <v>178.048</v>
      </c>
    </row>
    <row r="1221" spans="1:10" ht="25.5" x14ac:dyDescent="0.2">
      <c r="A1221" s="168" t="s">
        <v>90</v>
      </c>
      <c r="B1221" s="48" t="s">
        <v>82</v>
      </c>
      <c r="C1221" s="48" t="s">
        <v>42</v>
      </c>
      <c r="D1221" s="48" t="s">
        <v>36</v>
      </c>
      <c r="E1221" s="215" t="s">
        <v>361</v>
      </c>
      <c r="F1221" s="216" t="s">
        <v>168</v>
      </c>
      <c r="G1221" s="48" t="s">
        <v>91</v>
      </c>
      <c r="H1221" s="317">
        <v>178.048</v>
      </c>
    </row>
    <row r="1222" spans="1:10" x14ac:dyDescent="0.2">
      <c r="A1222" s="299" t="s">
        <v>225</v>
      </c>
      <c r="B1222" s="518" t="s">
        <v>84</v>
      </c>
      <c r="C1222" s="517" t="s">
        <v>42</v>
      </c>
      <c r="D1222" s="517" t="s">
        <v>36</v>
      </c>
      <c r="E1222" s="208" t="s">
        <v>221</v>
      </c>
      <c r="F1222" s="92" t="s">
        <v>72</v>
      </c>
      <c r="G1222" s="280"/>
      <c r="H1222" s="316">
        <v>5</v>
      </c>
    </row>
    <row r="1223" spans="1:10" ht="27" x14ac:dyDescent="0.2">
      <c r="A1223" s="169" t="s">
        <v>620</v>
      </c>
      <c r="B1223" s="520" t="s">
        <v>84</v>
      </c>
      <c r="C1223" s="519" t="s">
        <v>42</v>
      </c>
      <c r="D1223" s="519" t="s">
        <v>36</v>
      </c>
      <c r="E1223" s="210" t="s">
        <v>221</v>
      </c>
      <c r="F1223" s="214" t="s">
        <v>648</v>
      </c>
      <c r="G1223" s="19"/>
      <c r="H1223" s="315">
        <v>5</v>
      </c>
    </row>
    <row r="1224" spans="1:10" x14ac:dyDescent="0.2">
      <c r="A1224" s="416" t="s">
        <v>238</v>
      </c>
      <c r="B1224" s="515" t="s">
        <v>84</v>
      </c>
      <c r="C1224" s="516" t="s">
        <v>42</v>
      </c>
      <c r="D1224" s="516" t="s">
        <v>36</v>
      </c>
      <c r="E1224" s="218" t="s">
        <v>221</v>
      </c>
      <c r="F1224" s="216" t="s">
        <v>648</v>
      </c>
      <c r="G1224" s="20" t="s">
        <v>239</v>
      </c>
      <c r="H1224" s="317">
        <v>5</v>
      </c>
    </row>
    <row r="1225" spans="1:10" ht="25.5" x14ac:dyDescent="0.2">
      <c r="A1225" s="170" t="s">
        <v>90</v>
      </c>
      <c r="B1225" s="515" t="s">
        <v>84</v>
      </c>
      <c r="C1225" s="516" t="s">
        <v>42</v>
      </c>
      <c r="D1225" s="516" t="s">
        <v>36</v>
      </c>
      <c r="E1225" s="218" t="s">
        <v>221</v>
      </c>
      <c r="F1225" s="216" t="s">
        <v>648</v>
      </c>
      <c r="G1225" s="20" t="s">
        <v>91</v>
      </c>
      <c r="H1225" s="317">
        <v>5</v>
      </c>
    </row>
    <row r="1226" spans="1:10" s="40" customFormat="1" ht="15.75" x14ac:dyDescent="0.2">
      <c r="A1226" s="182" t="s">
        <v>80</v>
      </c>
      <c r="B1226" s="203" t="s">
        <v>71</v>
      </c>
      <c r="C1226" s="204"/>
      <c r="D1226" s="204"/>
      <c r="E1226" s="618"/>
      <c r="F1226" s="619"/>
      <c r="G1226" s="204"/>
      <c r="H1226" s="309">
        <v>1644.28</v>
      </c>
      <c r="I1226" s="121"/>
      <c r="J1226" s="243"/>
    </row>
    <row r="1227" spans="1:10" s="40" customFormat="1" ht="14.25" x14ac:dyDescent="0.2">
      <c r="A1227" s="157" t="s">
        <v>6</v>
      </c>
      <c r="B1227" s="160">
        <v>702</v>
      </c>
      <c r="C1227" s="102" t="s">
        <v>33</v>
      </c>
      <c r="D1227" s="102"/>
      <c r="E1227" s="587"/>
      <c r="F1227" s="588"/>
      <c r="G1227" s="31"/>
      <c r="H1227" s="310">
        <v>1644.28</v>
      </c>
      <c r="I1227" s="114"/>
      <c r="J1227" s="261"/>
    </row>
    <row r="1228" spans="1:10" s="18" customFormat="1" ht="25.5" x14ac:dyDescent="0.2">
      <c r="A1228" s="184" t="s">
        <v>69</v>
      </c>
      <c r="B1228" s="22" t="s">
        <v>71</v>
      </c>
      <c r="C1228" s="22" t="s">
        <v>33</v>
      </c>
      <c r="D1228" s="22" t="s">
        <v>34</v>
      </c>
      <c r="E1228" s="575"/>
      <c r="F1228" s="576"/>
      <c r="G1228" s="22"/>
      <c r="H1228" s="311">
        <v>1644.28</v>
      </c>
      <c r="I1228" s="129"/>
      <c r="J1228" s="240"/>
    </row>
    <row r="1229" spans="1:10" s="18" customFormat="1" ht="27" x14ac:dyDescent="0.2">
      <c r="A1229" s="224" t="s">
        <v>517</v>
      </c>
      <c r="B1229" s="227">
        <v>702</v>
      </c>
      <c r="C1229" s="27" t="s">
        <v>33</v>
      </c>
      <c r="D1229" s="27" t="s">
        <v>34</v>
      </c>
      <c r="E1229" s="219" t="s">
        <v>156</v>
      </c>
      <c r="F1229" s="152" t="s">
        <v>72</v>
      </c>
      <c r="G1229" s="27"/>
      <c r="H1229" s="312">
        <v>1491.52</v>
      </c>
      <c r="I1229" s="121"/>
      <c r="J1229" s="240"/>
    </row>
    <row r="1230" spans="1:10" s="18" customFormat="1" x14ac:dyDescent="0.2">
      <c r="A1230" s="347" t="s">
        <v>269</v>
      </c>
      <c r="B1230" s="87" t="s">
        <v>71</v>
      </c>
      <c r="C1230" s="87" t="s">
        <v>33</v>
      </c>
      <c r="D1230" s="208" t="s">
        <v>34</v>
      </c>
      <c r="E1230" s="208" t="s">
        <v>270</v>
      </c>
      <c r="F1230" s="209" t="s">
        <v>72</v>
      </c>
      <c r="G1230" s="209"/>
      <c r="H1230" s="313">
        <v>1491.52</v>
      </c>
      <c r="I1230" s="121"/>
      <c r="J1230" s="240"/>
    </row>
    <row r="1231" spans="1:10" s="18" customFormat="1" ht="13.5" x14ac:dyDescent="0.2">
      <c r="A1231" s="279" t="s">
        <v>160</v>
      </c>
      <c r="B1231" s="280" t="s">
        <v>71</v>
      </c>
      <c r="C1231" s="280" t="s">
        <v>33</v>
      </c>
      <c r="D1231" s="280" t="s">
        <v>34</v>
      </c>
      <c r="E1231" s="210" t="s">
        <v>294</v>
      </c>
      <c r="F1231" s="211" t="s">
        <v>72</v>
      </c>
      <c r="G1231" s="280"/>
      <c r="H1231" s="412">
        <v>1491.52</v>
      </c>
      <c r="I1231" s="121"/>
      <c r="J1231" s="240"/>
    </row>
    <row r="1232" spans="1:10" s="18" customFormat="1" ht="13.5" x14ac:dyDescent="0.25">
      <c r="A1232" s="439" t="s">
        <v>222</v>
      </c>
      <c r="B1232" s="141">
        <v>702</v>
      </c>
      <c r="C1232" s="27" t="s">
        <v>33</v>
      </c>
      <c r="D1232" s="27" t="s">
        <v>34</v>
      </c>
      <c r="E1232" s="210" t="s">
        <v>294</v>
      </c>
      <c r="F1232" s="214" t="s">
        <v>153</v>
      </c>
      <c r="G1232" s="28"/>
      <c r="H1232" s="312">
        <v>1359.7</v>
      </c>
      <c r="I1232" s="121"/>
      <c r="J1232" s="240"/>
    </row>
    <row r="1233" spans="1:10" s="29" customFormat="1" ht="38.25" x14ac:dyDescent="0.2">
      <c r="A1233" s="411" t="s">
        <v>240</v>
      </c>
      <c r="B1233" s="20" t="s">
        <v>71</v>
      </c>
      <c r="C1233" s="20" t="s">
        <v>33</v>
      </c>
      <c r="D1233" s="20" t="s">
        <v>34</v>
      </c>
      <c r="E1233" s="215" t="s">
        <v>294</v>
      </c>
      <c r="F1233" s="216" t="s">
        <v>153</v>
      </c>
      <c r="G1233" s="28" t="s">
        <v>241</v>
      </c>
      <c r="H1233" s="314">
        <v>1359.7</v>
      </c>
      <c r="I1233" s="121"/>
      <c r="J1233" s="246"/>
    </row>
    <row r="1234" spans="1:10" s="18" customFormat="1" x14ac:dyDescent="0.2">
      <c r="A1234" s="168" t="s">
        <v>88</v>
      </c>
      <c r="B1234" s="20" t="s">
        <v>71</v>
      </c>
      <c r="C1234" s="20" t="s">
        <v>33</v>
      </c>
      <c r="D1234" s="20" t="s">
        <v>34</v>
      </c>
      <c r="E1234" s="215" t="s">
        <v>294</v>
      </c>
      <c r="F1234" s="216" t="s">
        <v>153</v>
      </c>
      <c r="G1234" s="20" t="s">
        <v>89</v>
      </c>
      <c r="H1234" s="314">
        <v>1359.7</v>
      </c>
      <c r="I1234" s="225"/>
      <c r="J1234" s="240"/>
    </row>
    <row r="1235" spans="1:10" s="18" customFormat="1" ht="13.5" x14ac:dyDescent="0.2">
      <c r="A1235" s="169" t="s">
        <v>154</v>
      </c>
      <c r="B1235" s="141">
        <v>702</v>
      </c>
      <c r="C1235" s="27" t="s">
        <v>33</v>
      </c>
      <c r="D1235" s="27" t="s">
        <v>34</v>
      </c>
      <c r="E1235" s="210" t="s">
        <v>294</v>
      </c>
      <c r="F1235" s="214" t="s">
        <v>155</v>
      </c>
      <c r="G1235" s="20"/>
      <c r="H1235" s="312">
        <v>131.82</v>
      </c>
      <c r="I1235" s="121"/>
      <c r="J1235" s="240"/>
    </row>
    <row r="1236" spans="1:10" s="18" customFormat="1" x14ac:dyDescent="0.2">
      <c r="A1236" s="448" t="s">
        <v>238</v>
      </c>
      <c r="B1236" s="20" t="s">
        <v>71</v>
      </c>
      <c r="C1236" s="20" t="s">
        <v>33</v>
      </c>
      <c r="D1236" s="20" t="s">
        <v>34</v>
      </c>
      <c r="E1236" s="215" t="s">
        <v>294</v>
      </c>
      <c r="F1236" s="216" t="s">
        <v>155</v>
      </c>
      <c r="G1236" s="20" t="s">
        <v>239</v>
      </c>
      <c r="H1236" s="314">
        <v>130.82</v>
      </c>
      <c r="I1236" s="121"/>
      <c r="J1236" s="240"/>
    </row>
    <row r="1237" spans="1:10" s="29" customFormat="1" ht="25.5" x14ac:dyDescent="0.2">
      <c r="A1237" s="168" t="s">
        <v>90</v>
      </c>
      <c r="B1237" s="20" t="s">
        <v>71</v>
      </c>
      <c r="C1237" s="20" t="s">
        <v>33</v>
      </c>
      <c r="D1237" s="20" t="s">
        <v>34</v>
      </c>
      <c r="E1237" s="215" t="s">
        <v>294</v>
      </c>
      <c r="F1237" s="216" t="s">
        <v>155</v>
      </c>
      <c r="G1237" s="20" t="s">
        <v>91</v>
      </c>
      <c r="H1237" s="314">
        <v>130.82</v>
      </c>
      <c r="I1237" s="121"/>
      <c r="J1237" s="256"/>
    </row>
    <row r="1238" spans="1:10" s="18" customFormat="1" x14ac:dyDescent="0.2">
      <c r="A1238" s="413" t="s">
        <v>242</v>
      </c>
      <c r="B1238" s="28" t="s">
        <v>71</v>
      </c>
      <c r="C1238" s="28" t="s">
        <v>33</v>
      </c>
      <c r="D1238" s="28" t="s">
        <v>34</v>
      </c>
      <c r="E1238" s="215" t="s">
        <v>294</v>
      </c>
      <c r="F1238" s="216" t="s">
        <v>155</v>
      </c>
      <c r="G1238" s="20" t="s">
        <v>243</v>
      </c>
      <c r="H1238" s="314">
        <v>1</v>
      </c>
      <c r="I1238" s="126"/>
      <c r="J1238" s="240"/>
    </row>
    <row r="1239" spans="1:10" s="18" customFormat="1" x14ac:dyDescent="0.2">
      <c r="A1239" s="170" t="s">
        <v>62</v>
      </c>
      <c r="B1239" s="28" t="s">
        <v>71</v>
      </c>
      <c r="C1239" s="28" t="s">
        <v>33</v>
      </c>
      <c r="D1239" s="28" t="s">
        <v>34</v>
      </c>
      <c r="E1239" s="215" t="s">
        <v>294</v>
      </c>
      <c r="F1239" s="216" t="s">
        <v>155</v>
      </c>
      <c r="G1239" s="28" t="s">
        <v>63</v>
      </c>
      <c r="H1239" s="314">
        <v>1</v>
      </c>
      <c r="I1239" s="121"/>
      <c r="J1239" s="240"/>
    </row>
    <row r="1240" spans="1:10" s="18" customFormat="1" ht="21" customHeight="1" x14ac:dyDescent="0.2">
      <c r="A1240" s="561" t="s">
        <v>751</v>
      </c>
      <c r="B1240" s="105" t="s">
        <v>71</v>
      </c>
      <c r="C1240" s="105" t="s">
        <v>33</v>
      </c>
      <c r="D1240" s="212" t="s">
        <v>34</v>
      </c>
      <c r="E1240" s="212" t="s">
        <v>294</v>
      </c>
      <c r="F1240" s="560" t="s">
        <v>752</v>
      </c>
      <c r="G1240" s="92"/>
      <c r="H1240" s="316">
        <v>152.76</v>
      </c>
      <c r="I1240" s="121"/>
      <c r="J1240" s="240"/>
    </row>
    <row r="1241" spans="1:10" s="18" customFormat="1" ht="38.25" x14ac:dyDescent="0.2">
      <c r="A1241" s="170" t="s">
        <v>240</v>
      </c>
      <c r="B1241" s="48" t="s">
        <v>71</v>
      </c>
      <c r="C1241" s="48" t="s">
        <v>33</v>
      </c>
      <c r="D1241" s="215" t="s">
        <v>34</v>
      </c>
      <c r="E1241" s="215" t="s">
        <v>294</v>
      </c>
      <c r="F1241" s="459" t="s">
        <v>753</v>
      </c>
      <c r="G1241" s="216" t="s">
        <v>241</v>
      </c>
      <c r="H1241" s="317">
        <v>152.76</v>
      </c>
      <c r="I1241" s="121"/>
      <c r="J1241" s="240"/>
    </row>
    <row r="1242" spans="1:10" s="18" customFormat="1" x14ac:dyDescent="0.2">
      <c r="A1242" s="170" t="s">
        <v>88</v>
      </c>
      <c r="B1242" s="48" t="s">
        <v>71</v>
      </c>
      <c r="C1242" s="48" t="s">
        <v>33</v>
      </c>
      <c r="D1242" s="215" t="s">
        <v>34</v>
      </c>
      <c r="E1242" s="215" t="s">
        <v>294</v>
      </c>
      <c r="F1242" s="459" t="s">
        <v>753</v>
      </c>
      <c r="G1242" s="216" t="s">
        <v>89</v>
      </c>
      <c r="H1242" s="317">
        <v>152.76</v>
      </c>
      <c r="I1242" s="121"/>
      <c r="J1242" s="240"/>
    </row>
    <row r="1243" spans="1:10" s="33" customFormat="1" ht="15" x14ac:dyDescent="0.2">
      <c r="A1243" s="197" t="s">
        <v>85</v>
      </c>
      <c r="B1243" s="198" t="s">
        <v>84</v>
      </c>
      <c r="C1243" s="199"/>
      <c r="D1243" s="199"/>
      <c r="E1243" s="620"/>
      <c r="F1243" s="621"/>
      <c r="G1243" s="199"/>
      <c r="H1243" s="423">
        <v>10187.505090000001</v>
      </c>
      <c r="I1243" s="121"/>
      <c r="J1243" s="250"/>
    </row>
    <row r="1244" spans="1:10" s="33" customFormat="1" ht="14.25" x14ac:dyDescent="0.2">
      <c r="A1244" s="157" t="s">
        <v>6</v>
      </c>
      <c r="B1244" s="140" t="s">
        <v>84</v>
      </c>
      <c r="C1244" s="140" t="s">
        <v>33</v>
      </c>
      <c r="D1244" s="102"/>
      <c r="E1244" s="587"/>
      <c r="F1244" s="588"/>
      <c r="G1244" s="31"/>
      <c r="H1244" s="310">
        <v>9960.64509</v>
      </c>
      <c r="I1244" s="120"/>
      <c r="J1244" s="250"/>
    </row>
    <row r="1245" spans="1:10" s="33" customFormat="1" ht="25.5" x14ac:dyDescent="0.2">
      <c r="A1245" s="184" t="s">
        <v>61</v>
      </c>
      <c r="B1245" s="100" t="s">
        <v>84</v>
      </c>
      <c r="C1245" s="22" t="s">
        <v>33</v>
      </c>
      <c r="D1245" s="22" t="s">
        <v>37</v>
      </c>
      <c r="E1245" s="575"/>
      <c r="F1245" s="576"/>
      <c r="G1245" s="22"/>
      <c r="H1245" s="311">
        <v>9960.64509</v>
      </c>
      <c r="I1245" s="120"/>
      <c r="J1245" s="250"/>
    </row>
    <row r="1246" spans="1:10" s="33" customFormat="1" ht="27" x14ac:dyDescent="0.2">
      <c r="A1246" s="224" t="s">
        <v>517</v>
      </c>
      <c r="B1246" s="27" t="s">
        <v>84</v>
      </c>
      <c r="C1246" s="27" t="s">
        <v>33</v>
      </c>
      <c r="D1246" s="27" t="s">
        <v>37</v>
      </c>
      <c r="E1246" s="219" t="s">
        <v>156</v>
      </c>
      <c r="F1246" s="152" t="s">
        <v>72</v>
      </c>
      <c r="G1246" s="27"/>
      <c r="H1246" s="312">
        <v>9636.8700000000008</v>
      </c>
      <c r="I1246" s="120"/>
      <c r="J1246" s="250"/>
    </row>
    <row r="1247" spans="1:10" s="33" customFormat="1" x14ac:dyDescent="0.2">
      <c r="A1247" s="347" t="s">
        <v>269</v>
      </c>
      <c r="B1247" s="87" t="s">
        <v>84</v>
      </c>
      <c r="C1247" s="87" t="s">
        <v>33</v>
      </c>
      <c r="D1247" s="87" t="s">
        <v>37</v>
      </c>
      <c r="E1247" s="208" t="s">
        <v>270</v>
      </c>
      <c r="F1247" s="209" t="s">
        <v>72</v>
      </c>
      <c r="G1247" s="87"/>
      <c r="H1247" s="313">
        <v>9636.8700000000008</v>
      </c>
      <c r="I1247" s="120"/>
      <c r="J1247" s="250"/>
    </row>
    <row r="1248" spans="1:10" s="33" customFormat="1" x14ac:dyDescent="0.2">
      <c r="A1248" s="279" t="s">
        <v>297</v>
      </c>
      <c r="B1248" s="87" t="s">
        <v>84</v>
      </c>
      <c r="C1248" s="87" t="s">
        <v>33</v>
      </c>
      <c r="D1248" s="87" t="s">
        <v>37</v>
      </c>
      <c r="E1248" s="208" t="s">
        <v>296</v>
      </c>
      <c r="F1248" s="209" t="s">
        <v>72</v>
      </c>
      <c r="G1248" s="87"/>
      <c r="H1248" s="313">
        <v>9509.17</v>
      </c>
      <c r="I1248" s="120"/>
      <c r="J1248" s="250"/>
    </row>
    <row r="1249" spans="1:10" s="33" customFormat="1" ht="13.5" x14ac:dyDescent="0.25">
      <c r="A1249" s="439" t="s">
        <v>222</v>
      </c>
      <c r="B1249" s="141">
        <v>703</v>
      </c>
      <c r="C1249" s="27" t="s">
        <v>33</v>
      </c>
      <c r="D1249" s="27" t="s">
        <v>37</v>
      </c>
      <c r="E1249" s="208" t="s">
        <v>296</v>
      </c>
      <c r="F1249" s="214" t="s">
        <v>153</v>
      </c>
      <c r="G1249" s="27"/>
      <c r="H1249" s="312">
        <v>8697.36</v>
      </c>
      <c r="I1249" s="120"/>
      <c r="J1249" s="250"/>
    </row>
    <row r="1250" spans="1:10" s="33" customFormat="1" ht="38.25" x14ac:dyDescent="0.2">
      <c r="A1250" s="411" t="s">
        <v>240</v>
      </c>
      <c r="B1250" s="28" t="s">
        <v>84</v>
      </c>
      <c r="C1250" s="28" t="s">
        <v>33</v>
      </c>
      <c r="D1250" s="28" t="s">
        <v>37</v>
      </c>
      <c r="E1250" s="218" t="s">
        <v>296</v>
      </c>
      <c r="F1250" s="216" t="s">
        <v>153</v>
      </c>
      <c r="G1250" s="28" t="s">
        <v>241</v>
      </c>
      <c r="H1250" s="314">
        <v>8697.36</v>
      </c>
      <c r="I1250" s="120"/>
      <c r="J1250" s="250"/>
    </row>
    <row r="1251" spans="1:10" s="33" customFormat="1" x14ac:dyDescent="0.2">
      <c r="A1251" s="170" t="s">
        <v>88</v>
      </c>
      <c r="B1251" s="28" t="s">
        <v>84</v>
      </c>
      <c r="C1251" s="28" t="s">
        <v>33</v>
      </c>
      <c r="D1251" s="28" t="s">
        <v>37</v>
      </c>
      <c r="E1251" s="218" t="s">
        <v>296</v>
      </c>
      <c r="F1251" s="216" t="s">
        <v>153</v>
      </c>
      <c r="G1251" s="28" t="s">
        <v>89</v>
      </c>
      <c r="H1251" s="314">
        <v>8697.36</v>
      </c>
      <c r="I1251" s="120"/>
      <c r="J1251" s="250"/>
    </row>
    <row r="1252" spans="1:10" s="33" customFormat="1" ht="13.5" x14ac:dyDescent="0.2">
      <c r="A1252" s="169" t="s">
        <v>154</v>
      </c>
      <c r="B1252" s="141">
        <v>703</v>
      </c>
      <c r="C1252" s="27" t="s">
        <v>33</v>
      </c>
      <c r="D1252" s="27" t="s">
        <v>37</v>
      </c>
      <c r="E1252" s="208" t="s">
        <v>296</v>
      </c>
      <c r="F1252" s="214" t="s">
        <v>155</v>
      </c>
      <c r="G1252" s="28"/>
      <c r="H1252" s="312">
        <v>811.81000000000006</v>
      </c>
      <c r="I1252" s="120"/>
      <c r="J1252" s="250"/>
    </row>
    <row r="1253" spans="1:10" s="33" customFormat="1" x14ac:dyDescent="0.2">
      <c r="A1253" s="448" t="s">
        <v>238</v>
      </c>
      <c r="B1253" s="28" t="s">
        <v>84</v>
      </c>
      <c r="C1253" s="28" t="s">
        <v>33</v>
      </c>
      <c r="D1253" s="28" t="s">
        <v>37</v>
      </c>
      <c r="E1253" s="218" t="s">
        <v>296</v>
      </c>
      <c r="F1253" s="216" t="s">
        <v>155</v>
      </c>
      <c r="G1253" s="28" t="s">
        <v>239</v>
      </c>
      <c r="H1253" s="314">
        <v>765.2</v>
      </c>
      <c r="I1253" s="120"/>
      <c r="J1253" s="250"/>
    </row>
    <row r="1254" spans="1:10" s="33" customFormat="1" ht="25.5" x14ac:dyDescent="0.2">
      <c r="A1254" s="170" t="s">
        <v>90</v>
      </c>
      <c r="B1254" s="28" t="s">
        <v>84</v>
      </c>
      <c r="C1254" s="28" t="s">
        <v>33</v>
      </c>
      <c r="D1254" s="28" t="s">
        <v>37</v>
      </c>
      <c r="E1254" s="218" t="s">
        <v>296</v>
      </c>
      <c r="F1254" s="216" t="s">
        <v>155</v>
      </c>
      <c r="G1254" s="28" t="s">
        <v>91</v>
      </c>
      <c r="H1254" s="314">
        <v>765.2</v>
      </c>
      <c r="I1254" s="120"/>
      <c r="J1254" s="250"/>
    </row>
    <row r="1255" spans="1:10" s="33" customFormat="1" x14ac:dyDescent="0.2">
      <c r="A1255" s="458" t="s">
        <v>244</v>
      </c>
      <c r="B1255" s="28" t="s">
        <v>84</v>
      </c>
      <c r="C1255" s="28" t="s">
        <v>33</v>
      </c>
      <c r="D1255" s="28" t="s">
        <v>37</v>
      </c>
      <c r="E1255" s="218" t="s">
        <v>296</v>
      </c>
      <c r="F1255" s="216" t="s">
        <v>172</v>
      </c>
      <c r="G1255" s="28" t="s">
        <v>245</v>
      </c>
      <c r="H1255" s="314">
        <v>41.4</v>
      </c>
      <c r="I1255" s="120"/>
      <c r="J1255" s="250"/>
    </row>
    <row r="1256" spans="1:10" s="33" customFormat="1" x14ac:dyDescent="0.2">
      <c r="A1256" s="179" t="s">
        <v>92</v>
      </c>
      <c r="B1256" s="28" t="s">
        <v>84</v>
      </c>
      <c r="C1256" s="28" t="s">
        <v>33</v>
      </c>
      <c r="D1256" s="28" t="s">
        <v>37</v>
      </c>
      <c r="E1256" s="218" t="s">
        <v>296</v>
      </c>
      <c r="F1256" s="216" t="s">
        <v>172</v>
      </c>
      <c r="G1256" s="28" t="s">
        <v>93</v>
      </c>
      <c r="H1256" s="314">
        <v>41.4</v>
      </c>
      <c r="I1256" s="120"/>
      <c r="J1256" s="250"/>
    </row>
    <row r="1257" spans="1:10" s="277" customFormat="1" x14ac:dyDescent="0.2">
      <c r="A1257" s="413" t="s">
        <v>242</v>
      </c>
      <c r="B1257" s="28" t="s">
        <v>84</v>
      </c>
      <c r="C1257" s="20" t="s">
        <v>33</v>
      </c>
      <c r="D1257" s="20" t="s">
        <v>37</v>
      </c>
      <c r="E1257" s="218" t="s">
        <v>296</v>
      </c>
      <c r="F1257" s="216" t="s">
        <v>155</v>
      </c>
      <c r="G1257" s="28" t="s">
        <v>243</v>
      </c>
      <c r="H1257" s="314">
        <v>5.21</v>
      </c>
      <c r="I1257" s="120"/>
      <c r="J1257" s="333"/>
    </row>
    <row r="1258" spans="1:10" s="33" customFormat="1" x14ac:dyDescent="0.2">
      <c r="A1258" s="168" t="s">
        <v>62</v>
      </c>
      <c r="B1258" s="28" t="s">
        <v>84</v>
      </c>
      <c r="C1258" s="20" t="s">
        <v>33</v>
      </c>
      <c r="D1258" s="20" t="s">
        <v>37</v>
      </c>
      <c r="E1258" s="218" t="s">
        <v>296</v>
      </c>
      <c r="F1258" s="216" t="s">
        <v>155</v>
      </c>
      <c r="G1258" s="20" t="s">
        <v>63</v>
      </c>
      <c r="H1258" s="314">
        <v>5.21</v>
      </c>
      <c r="I1258" s="332"/>
      <c r="J1258" s="250"/>
    </row>
    <row r="1259" spans="1:10" s="33" customFormat="1" ht="13.5" x14ac:dyDescent="0.2">
      <c r="A1259" s="169" t="s">
        <v>405</v>
      </c>
      <c r="B1259" s="47" t="s">
        <v>84</v>
      </c>
      <c r="C1259" s="47" t="s">
        <v>33</v>
      </c>
      <c r="D1259" s="213" t="s">
        <v>37</v>
      </c>
      <c r="E1259" s="213" t="s">
        <v>296</v>
      </c>
      <c r="F1259" s="214" t="s">
        <v>404</v>
      </c>
      <c r="G1259" s="214"/>
      <c r="H1259" s="315">
        <v>127.7</v>
      </c>
      <c r="I1259" s="120"/>
      <c r="J1259" s="250"/>
    </row>
    <row r="1260" spans="1:10" s="33" customFormat="1" ht="38.25" x14ac:dyDescent="0.2">
      <c r="A1260" s="411" t="s">
        <v>240</v>
      </c>
      <c r="B1260" s="48" t="s">
        <v>84</v>
      </c>
      <c r="C1260" s="48" t="s">
        <v>33</v>
      </c>
      <c r="D1260" s="215" t="s">
        <v>37</v>
      </c>
      <c r="E1260" s="215" t="s">
        <v>296</v>
      </c>
      <c r="F1260" s="216" t="s">
        <v>404</v>
      </c>
      <c r="G1260" s="216" t="s">
        <v>241</v>
      </c>
      <c r="H1260" s="317">
        <v>127.7</v>
      </c>
      <c r="I1260" s="120"/>
      <c r="J1260" s="250"/>
    </row>
    <row r="1261" spans="1:10" s="18" customFormat="1" x14ac:dyDescent="0.2">
      <c r="A1261" s="170" t="s">
        <v>88</v>
      </c>
      <c r="B1261" s="48" t="s">
        <v>84</v>
      </c>
      <c r="C1261" s="48" t="s">
        <v>33</v>
      </c>
      <c r="D1261" s="215" t="s">
        <v>37</v>
      </c>
      <c r="E1261" s="215" t="s">
        <v>296</v>
      </c>
      <c r="F1261" s="459" t="s">
        <v>404</v>
      </c>
      <c r="G1261" s="216" t="s">
        <v>89</v>
      </c>
      <c r="H1261" s="317">
        <v>127.7</v>
      </c>
      <c r="I1261" s="120"/>
      <c r="J1261" s="240"/>
    </row>
    <row r="1262" spans="1:10" s="18" customFormat="1" ht="16.5" customHeight="1" x14ac:dyDescent="0.2">
      <c r="A1262" s="561" t="s">
        <v>751</v>
      </c>
      <c r="B1262" s="105">
        <v>703</v>
      </c>
      <c r="C1262" s="105" t="s">
        <v>33</v>
      </c>
      <c r="D1262" s="212" t="s">
        <v>37</v>
      </c>
      <c r="E1262" s="212" t="s">
        <v>296</v>
      </c>
      <c r="F1262" s="560" t="s">
        <v>752</v>
      </c>
      <c r="G1262" s="92"/>
      <c r="H1262" s="316">
        <v>323.77508999999998</v>
      </c>
      <c r="I1262" s="120"/>
      <c r="J1262" s="240"/>
    </row>
    <row r="1263" spans="1:10" s="18" customFormat="1" ht="38.25" x14ac:dyDescent="0.2">
      <c r="A1263" s="170" t="s">
        <v>240</v>
      </c>
      <c r="B1263" s="48" t="s">
        <v>84</v>
      </c>
      <c r="C1263" s="48" t="s">
        <v>33</v>
      </c>
      <c r="D1263" s="215" t="s">
        <v>37</v>
      </c>
      <c r="E1263" s="215" t="s">
        <v>296</v>
      </c>
      <c r="F1263" s="459" t="s">
        <v>753</v>
      </c>
      <c r="G1263" s="216" t="s">
        <v>241</v>
      </c>
      <c r="H1263" s="317">
        <v>323.77508999999998</v>
      </c>
      <c r="I1263" s="120"/>
      <c r="J1263" s="240"/>
    </row>
    <row r="1264" spans="1:10" s="18" customFormat="1" x14ac:dyDescent="0.2">
      <c r="A1264" s="170" t="s">
        <v>88</v>
      </c>
      <c r="B1264" s="48" t="s">
        <v>84</v>
      </c>
      <c r="C1264" s="48" t="s">
        <v>33</v>
      </c>
      <c r="D1264" s="215" t="s">
        <v>37</v>
      </c>
      <c r="E1264" s="215" t="s">
        <v>296</v>
      </c>
      <c r="F1264" s="459" t="s">
        <v>753</v>
      </c>
      <c r="G1264" s="216" t="s">
        <v>89</v>
      </c>
      <c r="H1264" s="317">
        <v>323.77508999999998</v>
      </c>
      <c r="I1264" s="120"/>
      <c r="J1264" s="240"/>
    </row>
    <row r="1265" spans="1:10" s="18" customFormat="1" ht="14.25" x14ac:dyDescent="0.2">
      <c r="A1265" s="166" t="s">
        <v>11</v>
      </c>
      <c r="B1265" s="50">
        <v>703</v>
      </c>
      <c r="C1265" s="22" t="s">
        <v>33</v>
      </c>
      <c r="D1265" s="22" t="s">
        <v>46</v>
      </c>
      <c r="E1265" s="575"/>
      <c r="F1265" s="576"/>
      <c r="G1265" s="22"/>
      <c r="H1265" s="311">
        <v>0</v>
      </c>
      <c r="I1265" s="121"/>
      <c r="J1265" s="240"/>
    </row>
    <row r="1266" spans="1:10" s="18" customFormat="1" ht="27" x14ac:dyDescent="0.2">
      <c r="A1266" s="224" t="s">
        <v>517</v>
      </c>
      <c r="B1266" s="227">
        <v>703</v>
      </c>
      <c r="C1266" s="27" t="s">
        <v>33</v>
      </c>
      <c r="D1266" s="27" t="s">
        <v>46</v>
      </c>
      <c r="E1266" s="210" t="s">
        <v>156</v>
      </c>
      <c r="F1266" s="211" t="s">
        <v>72</v>
      </c>
      <c r="G1266" s="87"/>
      <c r="H1266" s="312">
        <v>0</v>
      </c>
      <c r="I1266" s="121"/>
      <c r="J1266" s="240"/>
    </row>
    <row r="1267" spans="1:10" s="40" customFormat="1" ht="13.5" x14ac:dyDescent="0.2">
      <c r="A1267" s="224" t="s">
        <v>182</v>
      </c>
      <c r="B1267" s="227">
        <v>703</v>
      </c>
      <c r="C1267" s="27" t="s">
        <v>33</v>
      </c>
      <c r="D1267" s="27" t="s">
        <v>46</v>
      </c>
      <c r="E1267" s="210" t="s">
        <v>275</v>
      </c>
      <c r="F1267" s="211" t="s">
        <v>72</v>
      </c>
      <c r="G1267" s="27"/>
      <c r="H1267" s="312">
        <v>0</v>
      </c>
      <c r="I1267" s="121"/>
      <c r="J1267" s="241"/>
    </row>
    <row r="1268" spans="1:10" s="18" customFormat="1" ht="13.5" x14ac:dyDescent="0.2">
      <c r="A1268" s="224" t="s">
        <v>224</v>
      </c>
      <c r="B1268" s="227">
        <v>703</v>
      </c>
      <c r="C1268" s="27" t="s">
        <v>33</v>
      </c>
      <c r="D1268" s="27" t="s">
        <v>46</v>
      </c>
      <c r="E1268" s="210" t="s">
        <v>275</v>
      </c>
      <c r="F1268" s="214" t="s">
        <v>172</v>
      </c>
      <c r="G1268" s="27"/>
      <c r="H1268" s="312">
        <v>0</v>
      </c>
      <c r="I1268" s="128"/>
      <c r="J1268" s="240"/>
    </row>
    <row r="1269" spans="1:10" s="18" customFormat="1" ht="38.25" x14ac:dyDescent="0.2">
      <c r="A1269" s="411" t="s">
        <v>240</v>
      </c>
      <c r="B1269" s="228">
        <v>703</v>
      </c>
      <c r="C1269" s="28" t="s">
        <v>33</v>
      </c>
      <c r="D1269" s="28" t="s">
        <v>46</v>
      </c>
      <c r="E1269" s="218" t="s">
        <v>275</v>
      </c>
      <c r="F1269" s="216" t="s">
        <v>172</v>
      </c>
      <c r="G1269" s="28" t="s">
        <v>241</v>
      </c>
      <c r="H1269" s="314">
        <v>0</v>
      </c>
      <c r="I1269" s="121"/>
      <c r="J1269" s="240"/>
    </row>
    <row r="1270" spans="1:10" s="18" customFormat="1" x14ac:dyDescent="0.2">
      <c r="A1270" s="170" t="s">
        <v>88</v>
      </c>
      <c r="B1270" s="228">
        <v>703</v>
      </c>
      <c r="C1270" s="28" t="s">
        <v>33</v>
      </c>
      <c r="D1270" s="28" t="s">
        <v>46</v>
      </c>
      <c r="E1270" s="218" t="s">
        <v>275</v>
      </c>
      <c r="F1270" s="216" t="s">
        <v>172</v>
      </c>
      <c r="G1270" s="28" t="s">
        <v>89</v>
      </c>
      <c r="H1270" s="314">
        <v>0</v>
      </c>
      <c r="I1270" s="121"/>
      <c r="J1270" s="240"/>
    </row>
    <row r="1271" spans="1:10" s="18" customFormat="1" x14ac:dyDescent="0.2">
      <c r="A1271" s="448" t="s">
        <v>238</v>
      </c>
      <c r="B1271" s="228">
        <v>703</v>
      </c>
      <c r="C1271" s="28" t="s">
        <v>33</v>
      </c>
      <c r="D1271" s="28" t="s">
        <v>46</v>
      </c>
      <c r="E1271" s="218" t="s">
        <v>275</v>
      </c>
      <c r="F1271" s="216" t="s">
        <v>172</v>
      </c>
      <c r="G1271" s="28" t="s">
        <v>239</v>
      </c>
      <c r="H1271" s="314">
        <v>0</v>
      </c>
      <c r="I1271" s="121"/>
      <c r="J1271" s="240"/>
    </row>
    <row r="1272" spans="1:10" s="18" customFormat="1" ht="25.5" x14ac:dyDescent="0.2">
      <c r="A1272" s="170" t="s">
        <v>90</v>
      </c>
      <c r="B1272" s="228">
        <v>703</v>
      </c>
      <c r="C1272" s="28" t="s">
        <v>33</v>
      </c>
      <c r="D1272" s="28" t="s">
        <v>46</v>
      </c>
      <c r="E1272" s="218" t="s">
        <v>275</v>
      </c>
      <c r="F1272" s="216" t="s">
        <v>172</v>
      </c>
      <c r="G1272" s="28" t="s">
        <v>91</v>
      </c>
      <c r="H1272" s="314">
        <v>0</v>
      </c>
      <c r="I1272" s="121"/>
      <c r="J1272" s="240"/>
    </row>
    <row r="1273" spans="1:10" s="18" customFormat="1" ht="28.5" x14ac:dyDescent="0.2">
      <c r="A1273" s="157" t="s">
        <v>12</v>
      </c>
      <c r="B1273" s="31" t="s">
        <v>84</v>
      </c>
      <c r="C1273" s="31" t="s">
        <v>34</v>
      </c>
      <c r="D1273" s="31"/>
      <c r="E1273" s="587"/>
      <c r="F1273" s="588"/>
      <c r="G1273" s="31"/>
      <c r="H1273" s="310">
        <v>119.51</v>
      </c>
      <c r="I1273" s="121"/>
      <c r="J1273" s="240"/>
    </row>
    <row r="1274" spans="1:10" s="18" customFormat="1" ht="28.5" x14ac:dyDescent="0.2">
      <c r="A1274" s="172" t="s">
        <v>78</v>
      </c>
      <c r="B1274" s="22" t="s">
        <v>84</v>
      </c>
      <c r="C1274" s="22" t="s">
        <v>34</v>
      </c>
      <c r="D1274" s="22" t="s">
        <v>39</v>
      </c>
      <c r="E1274" s="575"/>
      <c r="F1274" s="576"/>
      <c r="G1274" s="22"/>
      <c r="H1274" s="311">
        <v>119.51</v>
      </c>
      <c r="I1274" s="121"/>
      <c r="J1274" s="240"/>
    </row>
    <row r="1275" spans="1:10" s="18" customFormat="1" x14ac:dyDescent="0.2">
      <c r="A1275" s="299" t="s">
        <v>225</v>
      </c>
      <c r="B1275" s="518" t="s">
        <v>84</v>
      </c>
      <c r="C1275" s="517" t="s">
        <v>34</v>
      </c>
      <c r="D1275" s="517" t="s">
        <v>39</v>
      </c>
      <c r="E1275" s="208" t="s">
        <v>221</v>
      </c>
      <c r="F1275" s="92" t="s">
        <v>72</v>
      </c>
      <c r="G1275" s="280"/>
      <c r="H1275" s="316">
        <v>119.51</v>
      </c>
      <c r="I1275" s="121"/>
      <c r="J1275" s="240"/>
    </row>
    <row r="1276" spans="1:10" s="18" customFormat="1" ht="27" x14ac:dyDescent="0.2">
      <c r="A1276" s="169" t="s">
        <v>620</v>
      </c>
      <c r="B1276" s="520" t="s">
        <v>84</v>
      </c>
      <c r="C1276" s="519" t="s">
        <v>34</v>
      </c>
      <c r="D1276" s="519" t="s">
        <v>39</v>
      </c>
      <c r="E1276" s="210" t="s">
        <v>221</v>
      </c>
      <c r="F1276" s="214" t="s">
        <v>648</v>
      </c>
      <c r="G1276" s="19"/>
      <c r="H1276" s="315">
        <v>119.51</v>
      </c>
      <c r="I1276" s="121"/>
      <c r="J1276" s="240"/>
    </row>
    <row r="1277" spans="1:10" s="18" customFormat="1" x14ac:dyDescent="0.2">
      <c r="A1277" s="416" t="s">
        <v>238</v>
      </c>
      <c r="B1277" s="515" t="s">
        <v>84</v>
      </c>
      <c r="C1277" s="516" t="s">
        <v>34</v>
      </c>
      <c r="D1277" s="516" t="s">
        <v>39</v>
      </c>
      <c r="E1277" s="218" t="s">
        <v>221</v>
      </c>
      <c r="F1277" s="216" t="s">
        <v>648</v>
      </c>
      <c r="G1277" s="20" t="s">
        <v>239</v>
      </c>
      <c r="H1277" s="317">
        <v>119.51</v>
      </c>
      <c r="I1277" s="121"/>
      <c r="J1277" s="240"/>
    </row>
    <row r="1278" spans="1:10" s="18" customFormat="1" ht="25.5" x14ac:dyDescent="0.2">
      <c r="A1278" s="170" t="s">
        <v>90</v>
      </c>
      <c r="B1278" s="515" t="s">
        <v>84</v>
      </c>
      <c r="C1278" s="516" t="s">
        <v>34</v>
      </c>
      <c r="D1278" s="516" t="s">
        <v>39</v>
      </c>
      <c r="E1278" s="218" t="s">
        <v>221</v>
      </c>
      <c r="F1278" s="216" t="s">
        <v>648</v>
      </c>
      <c r="G1278" s="20" t="s">
        <v>91</v>
      </c>
      <c r="H1278" s="317">
        <v>119.51</v>
      </c>
      <c r="I1278" s="121"/>
      <c r="J1278" s="240"/>
    </row>
    <row r="1279" spans="1:10" s="18" customFormat="1" ht="28.5" x14ac:dyDescent="0.2">
      <c r="A1279" s="157" t="s">
        <v>47</v>
      </c>
      <c r="B1279" s="140" t="s">
        <v>84</v>
      </c>
      <c r="C1279" s="102" t="s">
        <v>46</v>
      </c>
      <c r="D1279" s="102"/>
      <c r="E1279" s="616"/>
      <c r="F1279" s="617"/>
      <c r="G1279" s="31"/>
      <c r="H1279" s="310">
        <v>107.35</v>
      </c>
      <c r="I1279" s="121"/>
      <c r="J1279" s="240"/>
    </row>
    <row r="1280" spans="1:10" s="26" customFormat="1" x14ac:dyDescent="0.2">
      <c r="A1280" s="184" t="s">
        <v>52</v>
      </c>
      <c r="B1280" s="100" t="s">
        <v>84</v>
      </c>
      <c r="C1280" s="22" t="s">
        <v>46</v>
      </c>
      <c r="D1280" s="22" t="s">
        <v>33</v>
      </c>
      <c r="E1280" s="575"/>
      <c r="F1280" s="576"/>
      <c r="G1280" s="22"/>
      <c r="H1280" s="311">
        <v>107.35</v>
      </c>
      <c r="I1280" s="121"/>
      <c r="J1280" s="242" t="e">
        <v>#REF!</v>
      </c>
    </row>
    <row r="1281" spans="1:10" s="46" customFormat="1" ht="27" x14ac:dyDescent="0.2">
      <c r="A1281" s="169" t="s">
        <v>545</v>
      </c>
      <c r="B1281" s="27" t="s">
        <v>84</v>
      </c>
      <c r="C1281" s="19" t="s">
        <v>46</v>
      </c>
      <c r="D1281" s="19" t="s">
        <v>33</v>
      </c>
      <c r="E1281" s="210" t="s">
        <v>180</v>
      </c>
      <c r="F1281" s="211" t="s">
        <v>72</v>
      </c>
      <c r="G1281" s="27"/>
      <c r="H1281" s="312">
        <v>107.35</v>
      </c>
      <c r="I1281" s="137"/>
      <c r="J1281" s="265"/>
    </row>
    <row r="1282" spans="1:10" s="46" customFormat="1" ht="13.5" x14ac:dyDescent="0.2">
      <c r="A1282" s="279" t="s">
        <v>161</v>
      </c>
      <c r="B1282" s="87" t="s">
        <v>84</v>
      </c>
      <c r="C1282" s="280" t="s">
        <v>46</v>
      </c>
      <c r="D1282" s="280" t="s">
        <v>33</v>
      </c>
      <c r="E1282" s="208" t="s">
        <v>456</v>
      </c>
      <c r="F1282" s="209" t="s">
        <v>72</v>
      </c>
      <c r="G1282" s="280"/>
      <c r="H1282" s="412">
        <v>107.35</v>
      </c>
      <c r="I1282" s="137"/>
      <c r="J1282" s="265"/>
    </row>
    <row r="1283" spans="1:10" s="46" customFormat="1" ht="13.5" x14ac:dyDescent="0.2">
      <c r="A1283" s="167" t="s">
        <v>66</v>
      </c>
      <c r="B1283" s="27" t="s">
        <v>84</v>
      </c>
      <c r="C1283" s="19" t="s">
        <v>46</v>
      </c>
      <c r="D1283" s="19" t="s">
        <v>33</v>
      </c>
      <c r="E1283" s="210" t="s">
        <v>456</v>
      </c>
      <c r="F1283" s="211" t="s">
        <v>173</v>
      </c>
      <c r="G1283" s="19"/>
      <c r="H1283" s="420">
        <v>107.35</v>
      </c>
      <c r="I1283" s="137"/>
      <c r="J1283" s="265"/>
    </row>
    <row r="1284" spans="1:10" s="46" customFormat="1" ht="13.5" x14ac:dyDescent="0.2">
      <c r="A1284" s="168" t="s">
        <v>248</v>
      </c>
      <c r="B1284" s="28" t="s">
        <v>84</v>
      </c>
      <c r="C1284" s="20" t="s">
        <v>46</v>
      </c>
      <c r="D1284" s="20" t="s">
        <v>33</v>
      </c>
      <c r="E1284" s="218" t="s">
        <v>456</v>
      </c>
      <c r="F1284" s="216" t="s">
        <v>173</v>
      </c>
      <c r="G1284" s="20" t="s">
        <v>249</v>
      </c>
      <c r="H1284" s="415">
        <v>107.35</v>
      </c>
      <c r="I1284" s="137"/>
      <c r="J1284" s="265"/>
    </row>
    <row r="1285" spans="1:10" s="46" customFormat="1" ht="13.5" x14ac:dyDescent="0.2">
      <c r="A1285" s="168" t="s">
        <v>66</v>
      </c>
      <c r="B1285" s="28" t="s">
        <v>84</v>
      </c>
      <c r="C1285" s="20" t="s">
        <v>46</v>
      </c>
      <c r="D1285" s="20" t="s">
        <v>33</v>
      </c>
      <c r="E1285" s="218" t="s">
        <v>456</v>
      </c>
      <c r="F1285" s="216" t="s">
        <v>173</v>
      </c>
      <c r="G1285" s="20" t="s">
        <v>0</v>
      </c>
      <c r="H1285" s="314">
        <v>107.35</v>
      </c>
      <c r="I1285" s="137"/>
      <c r="J1285" s="265"/>
    </row>
    <row r="1286" spans="1:10" ht="14.25" x14ac:dyDescent="0.2">
      <c r="A1286" s="196" t="s">
        <v>27</v>
      </c>
      <c r="B1286" s="146"/>
      <c r="C1286" s="147"/>
      <c r="D1286" s="147"/>
      <c r="E1286" s="612"/>
      <c r="F1286" s="613"/>
      <c r="G1286" s="146"/>
      <c r="H1286" s="424">
        <v>585060.93999999983</v>
      </c>
    </row>
    <row r="1287" spans="1:10" ht="12.75" customHeight="1" x14ac:dyDescent="0.2">
      <c r="A1287" s="68"/>
      <c r="B1287" s="69"/>
      <c r="C1287" s="70"/>
      <c r="D1287" s="70"/>
      <c r="E1287" s="69"/>
      <c r="F1287" s="69"/>
      <c r="G1287" s="69"/>
      <c r="H1287" s="326"/>
    </row>
  </sheetData>
  <mergeCells count="2113">
    <mergeCell ref="A1:H1"/>
    <mergeCell ref="E484:F484"/>
    <mergeCell ref="E1286:F1286"/>
    <mergeCell ref="E1205:F1205"/>
    <mergeCell ref="E1206:F1206"/>
    <mergeCell ref="E1200:F1200"/>
    <mergeCell ref="E1265:F1265"/>
    <mergeCell ref="E1279:F1279"/>
    <mergeCell ref="E1280:F1280"/>
    <mergeCell ref="E1245:F1245"/>
    <mergeCell ref="E1133:F1133"/>
    <mergeCell ref="E1134:F1134"/>
    <mergeCell ref="E1140:F1140"/>
    <mergeCell ref="E1226:F1226"/>
    <mergeCell ref="E1227:F1227"/>
    <mergeCell ref="E1243:F1243"/>
    <mergeCell ref="E1244:F1244"/>
    <mergeCell ref="E335:F335"/>
    <mergeCell ref="E1228:F1228"/>
    <mergeCell ref="E893:F893"/>
    <mergeCell ref="E1004:F1004"/>
    <mergeCell ref="E1005:F1005"/>
    <mergeCell ref="E492:F492"/>
    <mergeCell ref="E995:F995"/>
    <mergeCell ref="E361:F361"/>
    <mergeCell ref="E493:F493"/>
    <mergeCell ref="E631:F631"/>
    <mergeCell ref="E840:F840"/>
    <mergeCell ref="E1161:F1161"/>
    <mergeCell ref="E1160:F1160"/>
    <mergeCell ref="E1180:F1180"/>
    <mergeCell ref="E1273:F1273"/>
    <mergeCell ref="E1274:F1274"/>
    <mergeCell ref="E483:F483"/>
    <mergeCell ref="B3:H3"/>
    <mergeCell ref="B4:H4"/>
    <mergeCell ref="E334:F334"/>
    <mergeCell ref="E404:F404"/>
    <mergeCell ref="E237:F237"/>
    <mergeCell ref="E12:F12"/>
    <mergeCell ref="E11:F11"/>
    <mergeCell ref="E198:F198"/>
    <mergeCell ref="E28:F28"/>
    <mergeCell ref="E65:F65"/>
    <mergeCell ref="E85:F85"/>
    <mergeCell ref="E91:F91"/>
    <mergeCell ref="E199:F199"/>
    <mergeCell ref="E204:F204"/>
    <mergeCell ref="E297:F297"/>
    <mergeCell ref="E289:F289"/>
    <mergeCell ref="E305:F305"/>
    <mergeCell ref="E205:F205"/>
    <mergeCell ref="E261:F261"/>
    <mergeCell ref="E262:F262"/>
    <mergeCell ref="E75:F75"/>
    <mergeCell ref="E278:F278"/>
    <mergeCell ref="W8:AD8"/>
    <mergeCell ref="AE8:AL8"/>
    <mergeCell ref="AM8:AT8"/>
    <mergeCell ref="AU8:BB8"/>
    <mergeCell ref="BC8:BJ8"/>
    <mergeCell ref="A7:H7"/>
    <mergeCell ref="A8:H8"/>
    <mergeCell ref="I8:J8"/>
    <mergeCell ref="K8:N8"/>
    <mergeCell ref="O8:V8"/>
    <mergeCell ref="B5:H5"/>
    <mergeCell ref="B10:G10"/>
    <mergeCell ref="I10:I11"/>
    <mergeCell ref="I5:J5"/>
    <mergeCell ref="B6:H6"/>
    <mergeCell ref="A10:A11"/>
    <mergeCell ref="J10:J11"/>
    <mergeCell ref="H10:H11"/>
    <mergeCell ref="GA8:GH8"/>
    <mergeCell ref="GI8:GP8"/>
    <mergeCell ref="GQ8:GX8"/>
    <mergeCell ref="GY8:HF8"/>
    <mergeCell ref="HG8:HN8"/>
    <mergeCell ref="EM8:ET8"/>
    <mergeCell ref="EU8:FB8"/>
    <mergeCell ref="FC8:FJ8"/>
    <mergeCell ref="FK8:FR8"/>
    <mergeCell ref="FS8:FZ8"/>
    <mergeCell ref="CY8:DF8"/>
    <mergeCell ref="DG8:DN8"/>
    <mergeCell ref="DO8:DV8"/>
    <mergeCell ref="DW8:ED8"/>
    <mergeCell ref="EE8:EL8"/>
    <mergeCell ref="BK8:BR8"/>
    <mergeCell ref="BS8:BZ8"/>
    <mergeCell ref="CA8:CH8"/>
    <mergeCell ref="CI8:CP8"/>
    <mergeCell ref="CQ8:CX8"/>
    <mergeCell ref="ME8:ML8"/>
    <mergeCell ref="MM8:MT8"/>
    <mergeCell ref="MU8:NB8"/>
    <mergeCell ref="NC8:NJ8"/>
    <mergeCell ref="NK8:NR8"/>
    <mergeCell ref="KQ8:KX8"/>
    <mergeCell ref="KY8:LF8"/>
    <mergeCell ref="LG8:LN8"/>
    <mergeCell ref="LO8:LV8"/>
    <mergeCell ref="LW8:MD8"/>
    <mergeCell ref="JC8:JJ8"/>
    <mergeCell ref="JK8:JR8"/>
    <mergeCell ref="JS8:JZ8"/>
    <mergeCell ref="KA8:KH8"/>
    <mergeCell ref="KI8:KP8"/>
    <mergeCell ref="HO8:HV8"/>
    <mergeCell ref="HW8:ID8"/>
    <mergeCell ref="IE8:IL8"/>
    <mergeCell ref="IM8:IT8"/>
    <mergeCell ref="IU8:JB8"/>
    <mergeCell ref="SI8:SP8"/>
    <mergeCell ref="SQ8:SX8"/>
    <mergeCell ref="SY8:TF8"/>
    <mergeCell ref="TG8:TN8"/>
    <mergeCell ref="TO8:TV8"/>
    <mergeCell ref="QU8:RB8"/>
    <mergeCell ref="RC8:RJ8"/>
    <mergeCell ref="RK8:RR8"/>
    <mergeCell ref="RS8:RZ8"/>
    <mergeCell ref="SA8:SH8"/>
    <mergeCell ref="PG8:PN8"/>
    <mergeCell ref="PO8:PV8"/>
    <mergeCell ref="PW8:QD8"/>
    <mergeCell ref="QE8:QL8"/>
    <mergeCell ref="QM8:QT8"/>
    <mergeCell ref="NS8:NZ8"/>
    <mergeCell ref="OA8:OH8"/>
    <mergeCell ref="OI8:OP8"/>
    <mergeCell ref="OQ8:OX8"/>
    <mergeCell ref="OY8:PF8"/>
    <mergeCell ref="YM8:YT8"/>
    <mergeCell ref="YU8:ZB8"/>
    <mergeCell ref="ZC8:ZJ8"/>
    <mergeCell ref="ZK8:ZR8"/>
    <mergeCell ref="ZS8:ZZ8"/>
    <mergeCell ref="WY8:XF8"/>
    <mergeCell ref="XG8:XN8"/>
    <mergeCell ref="XO8:XV8"/>
    <mergeCell ref="XW8:YD8"/>
    <mergeCell ref="YE8:YL8"/>
    <mergeCell ref="VK8:VR8"/>
    <mergeCell ref="VS8:VZ8"/>
    <mergeCell ref="WA8:WH8"/>
    <mergeCell ref="WI8:WP8"/>
    <mergeCell ref="WQ8:WX8"/>
    <mergeCell ref="TW8:UD8"/>
    <mergeCell ref="UE8:UL8"/>
    <mergeCell ref="UM8:UT8"/>
    <mergeCell ref="UU8:VB8"/>
    <mergeCell ref="VC8:VJ8"/>
    <mergeCell ref="AEQ8:AEX8"/>
    <mergeCell ref="AEY8:AFF8"/>
    <mergeCell ref="AFG8:AFN8"/>
    <mergeCell ref="AFO8:AFV8"/>
    <mergeCell ref="AFW8:AGD8"/>
    <mergeCell ref="ADC8:ADJ8"/>
    <mergeCell ref="ADK8:ADR8"/>
    <mergeCell ref="ADS8:ADZ8"/>
    <mergeCell ref="AEA8:AEH8"/>
    <mergeCell ref="AEI8:AEP8"/>
    <mergeCell ref="ABO8:ABV8"/>
    <mergeCell ref="ABW8:ACD8"/>
    <mergeCell ref="ACE8:ACL8"/>
    <mergeCell ref="ACM8:ACT8"/>
    <mergeCell ref="ACU8:ADB8"/>
    <mergeCell ref="AAA8:AAH8"/>
    <mergeCell ref="AAI8:AAP8"/>
    <mergeCell ref="AAQ8:AAX8"/>
    <mergeCell ref="AAY8:ABF8"/>
    <mergeCell ref="ABG8:ABN8"/>
    <mergeCell ref="AKU8:ALB8"/>
    <mergeCell ref="ALC8:ALJ8"/>
    <mergeCell ref="ALK8:ALR8"/>
    <mergeCell ref="ALS8:ALZ8"/>
    <mergeCell ref="AMA8:AMH8"/>
    <mergeCell ref="AJG8:AJN8"/>
    <mergeCell ref="AJO8:AJV8"/>
    <mergeCell ref="AJW8:AKD8"/>
    <mergeCell ref="AKE8:AKL8"/>
    <mergeCell ref="AKM8:AKT8"/>
    <mergeCell ref="AHS8:AHZ8"/>
    <mergeCell ref="AIA8:AIH8"/>
    <mergeCell ref="AII8:AIP8"/>
    <mergeCell ref="AIQ8:AIX8"/>
    <mergeCell ref="AIY8:AJF8"/>
    <mergeCell ref="AGE8:AGL8"/>
    <mergeCell ref="AGM8:AGT8"/>
    <mergeCell ref="AGU8:AHB8"/>
    <mergeCell ref="AHC8:AHJ8"/>
    <mergeCell ref="AHK8:AHR8"/>
    <mergeCell ref="AQY8:ARF8"/>
    <mergeCell ref="ARG8:ARN8"/>
    <mergeCell ref="ARO8:ARV8"/>
    <mergeCell ref="ARW8:ASD8"/>
    <mergeCell ref="ASE8:ASL8"/>
    <mergeCell ref="APK8:APR8"/>
    <mergeCell ref="APS8:APZ8"/>
    <mergeCell ref="AQA8:AQH8"/>
    <mergeCell ref="AQI8:AQP8"/>
    <mergeCell ref="AQQ8:AQX8"/>
    <mergeCell ref="ANW8:AOD8"/>
    <mergeCell ref="AOE8:AOL8"/>
    <mergeCell ref="AOM8:AOT8"/>
    <mergeCell ref="AOU8:APB8"/>
    <mergeCell ref="APC8:APJ8"/>
    <mergeCell ref="AMI8:AMP8"/>
    <mergeCell ref="AMQ8:AMX8"/>
    <mergeCell ref="AMY8:ANF8"/>
    <mergeCell ref="ANG8:ANN8"/>
    <mergeCell ref="ANO8:ANV8"/>
    <mergeCell ref="AXC8:AXJ8"/>
    <mergeCell ref="AXK8:AXR8"/>
    <mergeCell ref="AXS8:AXZ8"/>
    <mergeCell ref="AYA8:AYH8"/>
    <mergeCell ref="AYI8:AYP8"/>
    <mergeCell ref="AVO8:AVV8"/>
    <mergeCell ref="AVW8:AWD8"/>
    <mergeCell ref="AWE8:AWL8"/>
    <mergeCell ref="AWM8:AWT8"/>
    <mergeCell ref="AWU8:AXB8"/>
    <mergeCell ref="AUA8:AUH8"/>
    <mergeCell ref="AUI8:AUP8"/>
    <mergeCell ref="AUQ8:AUX8"/>
    <mergeCell ref="AUY8:AVF8"/>
    <mergeCell ref="AVG8:AVN8"/>
    <mergeCell ref="ASM8:AST8"/>
    <mergeCell ref="ASU8:ATB8"/>
    <mergeCell ref="ATC8:ATJ8"/>
    <mergeCell ref="ATK8:ATR8"/>
    <mergeCell ref="ATS8:ATZ8"/>
    <mergeCell ref="BDG8:BDN8"/>
    <mergeCell ref="BDO8:BDV8"/>
    <mergeCell ref="BDW8:BED8"/>
    <mergeCell ref="BEE8:BEL8"/>
    <mergeCell ref="BEM8:BET8"/>
    <mergeCell ref="BBS8:BBZ8"/>
    <mergeCell ref="BCA8:BCH8"/>
    <mergeCell ref="BCI8:BCP8"/>
    <mergeCell ref="BCQ8:BCX8"/>
    <mergeCell ref="BCY8:BDF8"/>
    <mergeCell ref="BAE8:BAL8"/>
    <mergeCell ref="BAM8:BAT8"/>
    <mergeCell ref="BAU8:BBB8"/>
    <mergeCell ref="BBC8:BBJ8"/>
    <mergeCell ref="BBK8:BBR8"/>
    <mergeCell ref="AYQ8:AYX8"/>
    <mergeCell ref="AYY8:AZF8"/>
    <mergeCell ref="AZG8:AZN8"/>
    <mergeCell ref="AZO8:AZV8"/>
    <mergeCell ref="AZW8:BAD8"/>
    <mergeCell ref="BJK8:BJR8"/>
    <mergeCell ref="BJS8:BJZ8"/>
    <mergeCell ref="BKA8:BKH8"/>
    <mergeCell ref="BKI8:BKP8"/>
    <mergeCell ref="BKQ8:BKX8"/>
    <mergeCell ref="BHW8:BID8"/>
    <mergeCell ref="BIE8:BIL8"/>
    <mergeCell ref="BIM8:BIT8"/>
    <mergeCell ref="BIU8:BJB8"/>
    <mergeCell ref="BJC8:BJJ8"/>
    <mergeCell ref="BGI8:BGP8"/>
    <mergeCell ref="BGQ8:BGX8"/>
    <mergeCell ref="BGY8:BHF8"/>
    <mergeCell ref="BHG8:BHN8"/>
    <mergeCell ref="BHO8:BHV8"/>
    <mergeCell ref="BEU8:BFB8"/>
    <mergeCell ref="BFC8:BFJ8"/>
    <mergeCell ref="BFK8:BFR8"/>
    <mergeCell ref="BFS8:BFZ8"/>
    <mergeCell ref="BGA8:BGH8"/>
    <mergeCell ref="BPO8:BPV8"/>
    <mergeCell ref="BPW8:BQD8"/>
    <mergeCell ref="BQE8:BQL8"/>
    <mergeCell ref="BQM8:BQT8"/>
    <mergeCell ref="BQU8:BRB8"/>
    <mergeCell ref="BOA8:BOH8"/>
    <mergeCell ref="BOI8:BOP8"/>
    <mergeCell ref="BOQ8:BOX8"/>
    <mergeCell ref="BOY8:BPF8"/>
    <mergeCell ref="BPG8:BPN8"/>
    <mergeCell ref="BMM8:BMT8"/>
    <mergeCell ref="BMU8:BNB8"/>
    <mergeCell ref="BNC8:BNJ8"/>
    <mergeCell ref="BNK8:BNR8"/>
    <mergeCell ref="BNS8:BNZ8"/>
    <mergeCell ref="BKY8:BLF8"/>
    <mergeCell ref="BLG8:BLN8"/>
    <mergeCell ref="BLO8:BLV8"/>
    <mergeCell ref="BLW8:BMD8"/>
    <mergeCell ref="BME8:BML8"/>
    <mergeCell ref="BVS8:BVZ8"/>
    <mergeCell ref="BWA8:BWH8"/>
    <mergeCell ref="BWI8:BWP8"/>
    <mergeCell ref="BWQ8:BWX8"/>
    <mergeCell ref="BWY8:BXF8"/>
    <mergeCell ref="BUE8:BUL8"/>
    <mergeCell ref="BUM8:BUT8"/>
    <mergeCell ref="BUU8:BVB8"/>
    <mergeCell ref="BVC8:BVJ8"/>
    <mergeCell ref="BVK8:BVR8"/>
    <mergeCell ref="BSQ8:BSX8"/>
    <mergeCell ref="BSY8:BTF8"/>
    <mergeCell ref="BTG8:BTN8"/>
    <mergeCell ref="BTO8:BTV8"/>
    <mergeCell ref="BTW8:BUD8"/>
    <mergeCell ref="BRC8:BRJ8"/>
    <mergeCell ref="BRK8:BRR8"/>
    <mergeCell ref="BRS8:BRZ8"/>
    <mergeCell ref="BSA8:BSH8"/>
    <mergeCell ref="BSI8:BSP8"/>
    <mergeCell ref="CBW8:CCD8"/>
    <mergeCell ref="CCE8:CCL8"/>
    <mergeCell ref="CCM8:CCT8"/>
    <mergeCell ref="CCU8:CDB8"/>
    <mergeCell ref="CDC8:CDJ8"/>
    <mergeCell ref="CAI8:CAP8"/>
    <mergeCell ref="CAQ8:CAX8"/>
    <mergeCell ref="CAY8:CBF8"/>
    <mergeCell ref="CBG8:CBN8"/>
    <mergeCell ref="CBO8:CBV8"/>
    <mergeCell ref="BYU8:BZB8"/>
    <mergeCell ref="BZC8:BZJ8"/>
    <mergeCell ref="BZK8:BZR8"/>
    <mergeCell ref="BZS8:BZZ8"/>
    <mergeCell ref="CAA8:CAH8"/>
    <mergeCell ref="BXG8:BXN8"/>
    <mergeCell ref="BXO8:BXV8"/>
    <mergeCell ref="BXW8:BYD8"/>
    <mergeCell ref="BYE8:BYL8"/>
    <mergeCell ref="BYM8:BYT8"/>
    <mergeCell ref="CIA8:CIH8"/>
    <mergeCell ref="CII8:CIP8"/>
    <mergeCell ref="CIQ8:CIX8"/>
    <mergeCell ref="CIY8:CJF8"/>
    <mergeCell ref="CJG8:CJN8"/>
    <mergeCell ref="CGM8:CGT8"/>
    <mergeCell ref="CGU8:CHB8"/>
    <mergeCell ref="CHC8:CHJ8"/>
    <mergeCell ref="CHK8:CHR8"/>
    <mergeCell ref="CHS8:CHZ8"/>
    <mergeCell ref="CEY8:CFF8"/>
    <mergeCell ref="CFG8:CFN8"/>
    <mergeCell ref="CFO8:CFV8"/>
    <mergeCell ref="CFW8:CGD8"/>
    <mergeCell ref="CGE8:CGL8"/>
    <mergeCell ref="CDK8:CDR8"/>
    <mergeCell ref="CDS8:CDZ8"/>
    <mergeCell ref="CEA8:CEH8"/>
    <mergeCell ref="CEI8:CEP8"/>
    <mergeCell ref="CEQ8:CEX8"/>
    <mergeCell ref="COE8:COL8"/>
    <mergeCell ref="COM8:COT8"/>
    <mergeCell ref="COU8:CPB8"/>
    <mergeCell ref="CPC8:CPJ8"/>
    <mergeCell ref="CPK8:CPR8"/>
    <mergeCell ref="CMQ8:CMX8"/>
    <mergeCell ref="CMY8:CNF8"/>
    <mergeCell ref="CNG8:CNN8"/>
    <mergeCell ref="CNO8:CNV8"/>
    <mergeCell ref="CNW8:COD8"/>
    <mergeCell ref="CLC8:CLJ8"/>
    <mergeCell ref="CLK8:CLR8"/>
    <mergeCell ref="CLS8:CLZ8"/>
    <mergeCell ref="CMA8:CMH8"/>
    <mergeCell ref="CMI8:CMP8"/>
    <mergeCell ref="CJO8:CJV8"/>
    <mergeCell ref="CJW8:CKD8"/>
    <mergeCell ref="CKE8:CKL8"/>
    <mergeCell ref="CKM8:CKT8"/>
    <mergeCell ref="CKU8:CLB8"/>
    <mergeCell ref="CUI8:CUP8"/>
    <mergeCell ref="CUQ8:CUX8"/>
    <mergeCell ref="CUY8:CVF8"/>
    <mergeCell ref="CVG8:CVN8"/>
    <mergeCell ref="CVO8:CVV8"/>
    <mergeCell ref="CSU8:CTB8"/>
    <mergeCell ref="CTC8:CTJ8"/>
    <mergeCell ref="CTK8:CTR8"/>
    <mergeCell ref="CTS8:CTZ8"/>
    <mergeCell ref="CUA8:CUH8"/>
    <mergeCell ref="CRG8:CRN8"/>
    <mergeCell ref="CRO8:CRV8"/>
    <mergeCell ref="CRW8:CSD8"/>
    <mergeCell ref="CSE8:CSL8"/>
    <mergeCell ref="CSM8:CST8"/>
    <mergeCell ref="CPS8:CPZ8"/>
    <mergeCell ref="CQA8:CQH8"/>
    <mergeCell ref="CQI8:CQP8"/>
    <mergeCell ref="CQQ8:CQX8"/>
    <mergeCell ref="CQY8:CRF8"/>
    <mergeCell ref="DAM8:DAT8"/>
    <mergeCell ref="DAU8:DBB8"/>
    <mergeCell ref="DBC8:DBJ8"/>
    <mergeCell ref="DBK8:DBR8"/>
    <mergeCell ref="DBS8:DBZ8"/>
    <mergeCell ref="CYY8:CZF8"/>
    <mergeCell ref="CZG8:CZN8"/>
    <mergeCell ref="CZO8:CZV8"/>
    <mergeCell ref="CZW8:DAD8"/>
    <mergeCell ref="DAE8:DAL8"/>
    <mergeCell ref="CXK8:CXR8"/>
    <mergeCell ref="CXS8:CXZ8"/>
    <mergeCell ref="CYA8:CYH8"/>
    <mergeCell ref="CYI8:CYP8"/>
    <mergeCell ref="CYQ8:CYX8"/>
    <mergeCell ref="CVW8:CWD8"/>
    <mergeCell ref="CWE8:CWL8"/>
    <mergeCell ref="CWM8:CWT8"/>
    <mergeCell ref="CWU8:CXB8"/>
    <mergeCell ref="CXC8:CXJ8"/>
    <mergeCell ref="DGQ8:DGX8"/>
    <mergeCell ref="DGY8:DHF8"/>
    <mergeCell ref="DHG8:DHN8"/>
    <mergeCell ref="DHO8:DHV8"/>
    <mergeCell ref="DHW8:DID8"/>
    <mergeCell ref="DFC8:DFJ8"/>
    <mergeCell ref="DFK8:DFR8"/>
    <mergeCell ref="DFS8:DFZ8"/>
    <mergeCell ref="DGA8:DGH8"/>
    <mergeCell ref="DGI8:DGP8"/>
    <mergeCell ref="DDO8:DDV8"/>
    <mergeCell ref="DDW8:DED8"/>
    <mergeCell ref="DEE8:DEL8"/>
    <mergeCell ref="DEM8:DET8"/>
    <mergeCell ref="DEU8:DFB8"/>
    <mergeCell ref="DCA8:DCH8"/>
    <mergeCell ref="DCI8:DCP8"/>
    <mergeCell ref="DCQ8:DCX8"/>
    <mergeCell ref="DCY8:DDF8"/>
    <mergeCell ref="DDG8:DDN8"/>
    <mergeCell ref="DMU8:DNB8"/>
    <mergeCell ref="DNC8:DNJ8"/>
    <mergeCell ref="DNK8:DNR8"/>
    <mergeCell ref="DNS8:DNZ8"/>
    <mergeCell ref="DOA8:DOH8"/>
    <mergeCell ref="DLG8:DLN8"/>
    <mergeCell ref="DLO8:DLV8"/>
    <mergeCell ref="DLW8:DMD8"/>
    <mergeCell ref="DME8:DML8"/>
    <mergeCell ref="DMM8:DMT8"/>
    <mergeCell ref="DJS8:DJZ8"/>
    <mergeCell ref="DKA8:DKH8"/>
    <mergeCell ref="DKI8:DKP8"/>
    <mergeCell ref="DKQ8:DKX8"/>
    <mergeCell ref="DKY8:DLF8"/>
    <mergeCell ref="DIE8:DIL8"/>
    <mergeCell ref="DIM8:DIT8"/>
    <mergeCell ref="DIU8:DJB8"/>
    <mergeCell ref="DJC8:DJJ8"/>
    <mergeCell ref="DJK8:DJR8"/>
    <mergeCell ref="DSY8:DTF8"/>
    <mergeCell ref="DTG8:DTN8"/>
    <mergeCell ref="DTO8:DTV8"/>
    <mergeCell ref="DTW8:DUD8"/>
    <mergeCell ref="DUE8:DUL8"/>
    <mergeCell ref="DRK8:DRR8"/>
    <mergeCell ref="DRS8:DRZ8"/>
    <mergeCell ref="DSA8:DSH8"/>
    <mergeCell ref="DSI8:DSP8"/>
    <mergeCell ref="DSQ8:DSX8"/>
    <mergeCell ref="DPW8:DQD8"/>
    <mergeCell ref="DQE8:DQL8"/>
    <mergeCell ref="DQM8:DQT8"/>
    <mergeCell ref="DQU8:DRB8"/>
    <mergeCell ref="DRC8:DRJ8"/>
    <mergeCell ref="DOI8:DOP8"/>
    <mergeCell ref="DOQ8:DOX8"/>
    <mergeCell ref="DOY8:DPF8"/>
    <mergeCell ref="DPG8:DPN8"/>
    <mergeCell ref="DPO8:DPV8"/>
    <mergeCell ref="DZC8:DZJ8"/>
    <mergeCell ref="DZK8:DZR8"/>
    <mergeCell ref="DZS8:DZZ8"/>
    <mergeCell ref="EAA8:EAH8"/>
    <mergeCell ref="EAI8:EAP8"/>
    <mergeCell ref="DXO8:DXV8"/>
    <mergeCell ref="DXW8:DYD8"/>
    <mergeCell ref="DYE8:DYL8"/>
    <mergeCell ref="DYM8:DYT8"/>
    <mergeCell ref="DYU8:DZB8"/>
    <mergeCell ref="DWA8:DWH8"/>
    <mergeCell ref="DWI8:DWP8"/>
    <mergeCell ref="DWQ8:DWX8"/>
    <mergeCell ref="DWY8:DXF8"/>
    <mergeCell ref="DXG8:DXN8"/>
    <mergeCell ref="DUM8:DUT8"/>
    <mergeCell ref="DUU8:DVB8"/>
    <mergeCell ref="DVC8:DVJ8"/>
    <mergeCell ref="DVK8:DVR8"/>
    <mergeCell ref="DVS8:DVZ8"/>
    <mergeCell ref="EFG8:EFN8"/>
    <mergeCell ref="EFO8:EFV8"/>
    <mergeCell ref="EFW8:EGD8"/>
    <mergeCell ref="EGE8:EGL8"/>
    <mergeCell ref="EGM8:EGT8"/>
    <mergeCell ref="EDS8:EDZ8"/>
    <mergeCell ref="EEA8:EEH8"/>
    <mergeCell ref="EEI8:EEP8"/>
    <mergeCell ref="EEQ8:EEX8"/>
    <mergeCell ref="EEY8:EFF8"/>
    <mergeCell ref="ECE8:ECL8"/>
    <mergeCell ref="ECM8:ECT8"/>
    <mergeCell ref="ECU8:EDB8"/>
    <mergeCell ref="EDC8:EDJ8"/>
    <mergeCell ref="EDK8:EDR8"/>
    <mergeCell ref="EAQ8:EAX8"/>
    <mergeCell ref="EAY8:EBF8"/>
    <mergeCell ref="EBG8:EBN8"/>
    <mergeCell ref="EBO8:EBV8"/>
    <mergeCell ref="EBW8:ECD8"/>
    <mergeCell ref="ELK8:ELR8"/>
    <mergeCell ref="ELS8:ELZ8"/>
    <mergeCell ref="EMA8:EMH8"/>
    <mergeCell ref="EMI8:EMP8"/>
    <mergeCell ref="EMQ8:EMX8"/>
    <mergeCell ref="EJW8:EKD8"/>
    <mergeCell ref="EKE8:EKL8"/>
    <mergeCell ref="EKM8:EKT8"/>
    <mergeCell ref="EKU8:ELB8"/>
    <mergeCell ref="ELC8:ELJ8"/>
    <mergeCell ref="EII8:EIP8"/>
    <mergeCell ref="EIQ8:EIX8"/>
    <mergeCell ref="EIY8:EJF8"/>
    <mergeCell ref="EJG8:EJN8"/>
    <mergeCell ref="EJO8:EJV8"/>
    <mergeCell ref="EGU8:EHB8"/>
    <mergeCell ref="EHC8:EHJ8"/>
    <mergeCell ref="EHK8:EHR8"/>
    <mergeCell ref="EHS8:EHZ8"/>
    <mergeCell ref="EIA8:EIH8"/>
    <mergeCell ref="ERO8:ERV8"/>
    <mergeCell ref="ERW8:ESD8"/>
    <mergeCell ref="ESE8:ESL8"/>
    <mergeCell ref="ESM8:EST8"/>
    <mergeCell ref="ESU8:ETB8"/>
    <mergeCell ref="EQA8:EQH8"/>
    <mergeCell ref="EQI8:EQP8"/>
    <mergeCell ref="EQQ8:EQX8"/>
    <mergeCell ref="EQY8:ERF8"/>
    <mergeCell ref="ERG8:ERN8"/>
    <mergeCell ref="EOM8:EOT8"/>
    <mergeCell ref="EOU8:EPB8"/>
    <mergeCell ref="EPC8:EPJ8"/>
    <mergeCell ref="EPK8:EPR8"/>
    <mergeCell ref="EPS8:EPZ8"/>
    <mergeCell ref="EMY8:ENF8"/>
    <mergeCell ref="ENG8:ENN8"/>
    <mergeCell ref="ENO8:ENV8"/>
    <mergeCell ref="ENW8:EOD8"/>
    <mergeCell ref="EOE8:EOL8"/>
    <mergeCell ref="EXS8:EXZ8"/>
    <mergeCell ref="EYA8:EYH8"/>
    <mergeCell ref="EYI8:EYP8"/>
    <mergeCell ref="EYQ8:EYX8"/>
    <mergeCell ref="EYY8:EZF8"/>
    <mergeCell ref="EWE8:EWL8"/>
    <mergeCell ref="EWM8:EWT8"/>
    <mergeCell ref="EWU8:EXB8"/>
    <mergeCell ref="EXC8:EXJ8"/>
    <mergeCell ref="EXK8:EXR8"/>
    <mergeCell ref="EUQ8:EUX8"/>
    <mergeCell ref="EUY8:EVF8"/>
    <mergeCell ref="EVG8:EVN8"/>
    <mergeCell ref="EVO8:EVV8"/>
    <mergeCell ref="EVW8:EWD8"/>
    <mergeCell ref="ETC8:ETJ8"/>
    <mergeCell ref="ETK8:ETR8"/>
    <mergeCell ref="ETS8:ETZ8"/>
    <mergeCell ref="EUA8:EUH8"/>
    <mergeCell ref="EUI8:EUP8"/>
    <mergeCell ref="FDW8:FED8"/>
    <mergeCell ref="FEE8:FEL8"/>
    <mergeCell ref="FEM8:FET8"/>
    <mergeCell ref="FEU8:FFB8"/>
    <mergeCell ref="FFC8:FFJ8"/>
    <mergeCell ref="FCI8:FCP8"/>
    <mergeCell ref="FCQ8:FCX8"/>
    <mergeCell ref="FCY8:FDF8"/>
    <mergeCell ref="FDG8:FDN8"/>
    <mergeCell ref="FDO8:FDV8"/>
    <mergeCell ref="FAU8:FBB8"/>
    <mergeCell ref="FBC8:FBJ8"/>
    <mergeCell ref="FBK8:FBR8"/>
    <mergeCell ref="FBS8:FBZ8"/>
    <mergeCell ref="FCA8:FCH8"/>
    <mergeCell ref="EZG8:EZN8"/>
    <mergeCell ref="EZO8:EZV8"/>
    <mergeCell ref="EZW8:FAD8"/>
    <mergeCell ref="FAE8:FAL8"/>
    <mergeCell ref="FAM8:FAT8"/>
    <mergeCell ref="FKA8:FKH8"/>
    <mergeCell ref="FKI8:FKP8"/>
    <mergeCell ref="FKQ8:FKX8"/>
    <mergeCell ref="FKY8:FLF8"/>
    <mergeCell ref="FLG8:FLN8"/>
    <mergeCell ref="FIM8:FIT8"/>
    <mergeCell ref="FIU8:FJB8"/>
    <mergeCell ref="FJC8:FJJ8"/>
    <mergeCell ref="FJK8:FJR8"/>
    <mergeCell ref="FJS8:FJZ8"/>
    <mergeCell ref="FGY8:FHF8"/>
    <mergeCell ref="FHG8:FHN8"/>
    <mergeCell ref="FHO8:FHV8"/>
    <mergeCell ref="FHW8:FID8"/>
    <mergeCell ref="FIE8:FIL8"/>
    <mergeCell ref="FFK8:FFR8"/>
    <mergeCell ref="FFS8:FFZ8"/>
    <mergeCell ref="FGA8:FGH8"/>
    <mergeCell ref="FGI8:FGP8"/>
    <mergeCell ref="FGQ8:FGX8"/>
    <mergeCell ref="FQE8:FQL8"/>
    <mergeCell ref="FQM8:FQT8"/>
    <mergeCell ref="FQU8:FRB8"/>
    <mergeCell ref="FRC8:FRJ8"/>
    <mergeCell ref="FRK8:FRR8"/>
    <mergeCell ref="FOQ8:FOX8"/>
    <mergeCell ref="FOY8:FPF8"/>
    <mergeCell ref="FPG8:FPN8"/>
    <mergeCell ref="FPO8:FPV8"/>
    <mergeCell ref="FPW8:FQD8"/>
    <mergeCell ref="FNC8:FNJ8"/>
    <mergeCell ref="FNK8:FNR8"/>
    <mergeCell ref="FNS8:FNZ8"/>
    <mergeCell ref="FOA8:FOH8"/>
    <mergeCell ref="FOI8:FOP8"/>
    <mergeCell ref="FLO8:FLV8"/>
    <mergeCell ref="FLW8:FMD8"/>
    <mergeCell ref="FME8:FML8"/>
    <mergeCell ref="FMM8:FMT8"/>
    <mergeCell ref="FMU8:FNB8"/>
    <mergeCell ref="FWI8:FWP8"/>
    <mergeCell ref="FWQ8:FWX8"/>
    <mergeCell ref="FWY8:FXF8"/>
    <mergeCell ref="FXG8:FXN8"/>
    <mergeCell ref="FXO8:FXV8"/>
    <mergeCell ref="FUU8:FVB8"/>
    <mergeCell ref="FVC8:FVJ8"/>
    <mergeCell ref="FVK8:FVR8"/>
    <mergeCell ref="FVS8:FVZ8"/>
    <mergeCell ref="FWA8:FWH8"/>
    <mergeCell ref="FTG8:FTN8"/>
    <mergeCell ref="FTO8:FTV8"/>
    <mergeCell ref="FTW8:FUD8"/>
    <mergeCell ref="FUE8:FUL8"/>
    <mergeCell ref="FUM8:FUT8"/>
    <mergeCell ref="FRS8:FRZ8"/>
    <mergeCell ref="FSA8:FSH8"/>
    <mergeCell ref="FSI8:FSP8"/>
    <mergeCell ref="FSQ8:FSX8"/>
    <mergeCell ref="FSY8:FTF8"/>
    <mergeCell ref="GCM8:GCT8"/>
    <mergeCell ref="GCU8:GDB8"/>
    <mergeCell ref="GDC8:GDJ8"/>
    <mergeCell ref="GDK8:GDR8"/>
    <mergeCell ref="GDS8:GDZ8"/>
    <mergeCell ref="GAY8:GBF8"/>
    <mergeCell ref="GBG8:GBN8"/>
    <mergeCell ref="GBO8:GBV8"/>
    <mergeCell ref="GBW8:GCD8"/>
    <mergeCell ref="GCE8:GCL8"/>
    <mergeCell ref="FZK8:FZR8"/>
    <mergeCell ref="FZS8:FZZ8"/>
    <mergeCell ref="GAA8:GAH8"/>
    <mergeCell ref="GAI8:GAP8"/>
    <mergeCell ref="GAQ8:GAX8"/>
    <mergeCell ref="FXW8:FYD8"/>
    <mergeCell ref="FYE8:FYL8"/>
    <mergeCell ref="FYM8:FYT8"/>
    <mergeCell ref="FYU8:FZB8"/>
    <mergeCell ref="FZC8:FZJ8"/>
    <mergeCell ref="GIQ8:GIX8"/>
    <mergeCell ref="GIY8:GJF8"/>
    <mergeCell ref="GJG8:GJN8"/>
    <mergeCell ref="GJO8:GJV8"/>
    <mergeCell ref="GJW8:GKD8"/>
    <mergeCell ref="GHC8:GHJ8"/>
    <mergeCell ref="GHK8:GHR8"/>
    <mergeCell ref="GHS8:GHZ8"/>
    <mergeCell ref="GIA8:GIH8"/>
    <mergeCell ref="GII8:GIP8"/>
    <mergeCell ref="GFO8:GFV8"/>
    <mergeCell ref="GFW8:GGD8"/>
    <mergeCell ref="GGE8:GGL8"/>
    <mergeCell ref="GGM8:GGT8"/>
    <mergeCell ref="GGU8:GHB8"/>
    <mergeCell ref="GEA8:GEH8"/>
    <mergeCell ref="GEI8:GEP8"/>
    <mergeCell ref="GEQ8:GEX8"/>
    <mergeCell ref="GEY8:GFF8"/>
    <mergeCell ref="GFG8:GFN8"/>
    <mergeCell ref="GOU8:GPB8"/>
    <mergeCell ref="GPC8:GPJ8"/>
    <mergeCell ref="GPK8:GPR8"/>
    <mergeCell ref="GPS8:GPZ8"/>
    <mergeCell ref="GQA8:GQH8"/>
    <mergeCell ref="GNG8:GNN8"/>
    <mergeCell ref="GNO8:GNV8"/>
    <mergeCell ref="GNW8:GOD8"/>
    <mergeCell ref="GOE8:GOL8"/>
    <mergeCell ref="GOM8:GOT8"/>
    <mergeCell ref="GLS8:GLZ8"/>
    <mergeCell ref="GMA8:GMH8"/>
    <mergeCell ref="GMI8:GMP8"/>
    <mergeCell ref="GMQ8:GMX8"/>
    <mergeCell ref="GMY8:GNF8"/>
    <mergeCell ref="GKE8:GKL8"/>
    <mergeCell ref="GKM8:GKT8"/>
    <mergeCell ref="GKU8:GLB8"/>
    <mergeCell ref="GLC8:GLJ8"/>
    <mergeCell ref="GLK8:GLR8"/>
    <mergeCell ref="GUY8:GVF8"/>
    <mergeCell ref="GVG8:GVN8"/>
    <mergeCell ref="GVO8:GVV8"/>
    <mergeCell ref="GVW8:GWD8"/>
    <mergeCell ref="GWE8:GWL8"/>
    <mergeCell ref="GTK8:GTR8"/>
    <mergeCell ref="GTS8:GTZ8"/>
    <mergeCell ref="GUA8:GUH8"/>
    <mergeCell ref="GUI8:GUP8"/>
    <mergeCell ref="GUQ8:GUX8"/>
    <mergeCell ref="GRW8:GSD8"/>
    <mergeCell ref="GSE8:GSL8"/>
    <mergeCell ref="GSM8:GST8"/>
    <mergeCell ref="GSU8:GTB8"/>
    <mergeCell ref="GTC8:GTJ8"/>
    <mergeCell ref="GQI8:GQP8"/>
    <mergeCell ref="GQQ8:GQX8"/>
    <mergeCell ref="GQY8:GRF8"/>
    <mergeCell ref="GRG8:GRN8"/>
    <mergeCell ref="GRO8:GRV8"/>
    <mergeCell ref="HBC8:HBJ8"/>
    <mergeCell ref="HBK8:HBR8"/>
    <mergeCell ref="HBS8:HBZ8"/>
    <mergeCell ref="HCA8:HCH8"/>
    <mergeCell ref="HCI8:HCP8"/>
    <mergeCell ref="GZO8:GZV8"/>
    <mergeCell ref="GZW8:HAD8"/>
    <mergeCell ref="HAE8:HAL8"/>
    <mergeCell ref="HAM8:HAT8"/>
    <mergeCell ref="HAU8:HBB8"/>
    <mergeCell ref="GYA8:GYH8"/>
    <mergeCell ref="GYI8:GYP8"/>
    <mergeCell ref="GYQ8:GYX8"/>
    <mergeCell ref="GYY8:GZF8"/>
    <mergeCell ref="GZG8:GZN8"/>
    <mergeCell ref="GWM8:GWT8"/>
    <mergeCell ref="GWU8:GXB8"/>
    <mergeCell ref="GXC8:GXJ8"/>
    <mergeCell ref="GXK8:GXR8"/>
    <mergeCell ref="GXS8:GXZ8"/>
    <mergeCell ref="HHG8:HHN8"/>
    <mergeCell ref="HHO8:HHV8"/>
    <mergeCell ref="HHW8:HID8"/>
    <mergeCell ref="HIE8:HIL8"/>
    <mergeCell ref="HIM8:HIT8"/>
    <mergeCell ref="HFS8:HFZ8"/>
    <mergeCell ref="HGA8:HGH8"/>
    <mergeCell ref="HGI8:HGP8"/>
    <mergeCell ref="HGQ8:HGX8"/>
    <mergeCell ref="HGY8:HHF8"/>
    <mergeCell ref="HEE8:HEL8"/>
    <mergeCell ref="HEM8:HET8"/>
    <mergeCell ref="HEU8:HFB8"/>
    <mergeCell ref="HFC8:HFJ8"/>
    <mergeCell ref="HFK8:HFR8"/>
    <mergeCell ref="HCQ8:HCX8"/>
    <mergeCell ref="HCY8:HDF8"/>
    <mergeCell ref="HDG8:HDN8"/>
    <mergeCell ref="HDO8:HDV8"/>
    <mergeCell ref="HDW8:HED8"/>
    <mergeCell ref="HNK8:HNR8"/>
    <mergeCell ref="HNS8:HNZ8"/>
    <mergeCell ref="HOA8:HOH8"/>
    <mergeCell ref="HOI8:HOP8"/>
    <mergeCell ref="HOQ8:HOX8"/>
    <mergeCell ref="HLW8:HMD8"/>
    <mergeCell ref="HME8:HML8"/>
    <mergeCell ref="HMM8:HMT8"/>
    <mergeCell ref="HMU8:HNB8"/>
    <mergeCell ref="HNC8:HNJ8"/>
    <mergeCell ref="HKI8:HKP8"/>
    <mergeCell ref="HKQ8:HKX8"/>
    <mergeCell ref="HKY8:HLF8"/>
    <mergeCell ref="HLG8:HLN8"/>
    <mergeCell ref="HLO8:HLV8"/>
    <mergeCell ref="HIU8:HJB8"/>
    <mergeCell ref="HJC8:HJJ8"/>
    <mergeCell ref="HJK8:HJR8"/>
    <mergeCell ref="HJS8:HJZ8"/>
    <mergeCell ref="HKA8:HKH8"/>
    <mergeCell ref="HTO8:HTV8"/>
    <mergeCell ref="HTW8:HUD8"/>
    <mergeCell ref="HUE8:HUL8"/>
    <mergeCell ref="HUM8:HUT8"/>
    <mergeCell ref="HUU8:HVB8"/>
    <mergeCell ref="HSA8:HSH8"/>
    <mergeCell ref="HSI8:HSP8"/>
    <mergeCell ref="HSQ8:HSX8"/>
    <mergeCell ref="HSY8:HTF8"/>
    <mergeCell ref="HTG8:HTN8"/>
    <mergeCell ref="HQM8:HQT8"/>
    <mergeCell ref="HQU8:HRB8"/>
    <mergeCell ref="HRC8:HRJ8"/>
    <mergeCell ref="HRK8:HRR8"/>
    <mergeCell ref="HRS8:HRZ8"/>
    <mergeCell ref="HOY8:HPF8"/>
    <mergeCell ref="HPG8:HPN8"/>
    <mergeCell ref="HPO8:HPV8"/>
    <mergeCell ref="HPW8:HQD8"/>
    <mergeCell ref="HQE8:HQL8"/>
    <mergeCell ref="HZS8:HZZ8"/>
    <mergeCell ref="IAA8:IAH8"/>
    <mergeCell ref="IAI8:IAP8"/>
    <mergeCell ref="IAQ8:IAX8"/>
    <mergeCell ref="IAY8:IBF8"/>
    <mergeCell ref="HYE8:HYL8"/>
    <mergeCell ref="HYM8:HYT8"/>
    <mergeCell ref="HYU8:HZB8"/>
    <mergeCell ref="HZC8:HZJ8"/>
    <mergeCell ref="HZK8:HZR8"/>
    <mergeCell ref="HWQ8:HWX8"/>
    <mergeCell ref="HWY8:HXF8"/>
    <mergeCell ref="HXG8:HXN8"/>
    <mergeCell ref="HXO8:HXV8"/>
    <mergeCell ref="HXW8:HYD8"/>
    <mergeCell ref="HVC8:HVJ8"/>
    <mergeCell ref="HVK8:HVR8"/>
    <mergeCell ref="HVS8:HVZ8"/>
    <mergeCell ref="HWA8:HWH8"/>
    <mergeCell ref="HWI8:HWP8"/>
    <mergeCell ref="IFW8:IGD8"/>
    <mergeCell ref="IGE8:IGL8"/>
    <mergeCell ref="IGM8:IGT8"/>
    <mergeCell ref="IGU8:IHB8"/>
    <mergeCell ref="IHC8:IHJ8"/>
    <mergeCell ref="IEI8:IEP8"/>
    <mergeCell ref="IEQ8:IEX8"/>
    <mergeCell ref="IEY8:IFF8"/>
    <mergeCell ref="IFG8:IFN8"/>
    <mergeCell ref="IFO8:IFV8"/>
    <mergeCell ref="ICU8:IDB8"/>
    <mergeCell ref="IDC8:IDJ8"/>
    <mergeCell ref="IDK8:IDR8"/>
    <mergeCell ref="IDS8:IDZ8"/>
    <mergeCell ref="IEA8:IEH8"/>
    <mergeCell ref="IBG8:IBN8"/>
    <mergeCell ref="IBO8:IBV8"/>
    <mergeCell ref="IBW8:ICD8"/>
    <mergeCell ref="ICE8:ICL8"/>
    <mergeCell ref="ICM8:ICT8"/>
    <mergeCell ref="IMA8:IMH8"/>
    <mergeCell ref="IMI8:IMP8"/>
    <mergeCell ref="IMQ8:IMX8"/>
    <mergeCell ref="IMY8:INF8"/>
    <mergeCell ref="ING8:INN8"/>
    <mergeCell ref="IKM8:IKT8"/>
    <mergeCell ref="IKU8:ILB8"/>
    <mergeCell ref="ILC8:ILJ8"/>
    <mergeCell ref="ILK8:ILR8"/>
    <mergeCell ref="ILS8:ILZ8"/>
    <mergeCell ref="IIY8:IJF8"/>
    <mergeCell ref="IJG8:IJN8"/>
    <mergeCell ref="IJO8:IJV8"/>
    <mergeCell ref="IJW8:IKD8"/>
    <mergeCell ref="IKE8:IKL8"/>
    <mergeCell ref="IHK8:IHR8"/>
    <mergeCell ref="IHS8:IHZ8"/>
    <mergeCell ref="IIA8:IIH8"/>
    <mergeCell ref="III8:IIP8"/>
    <mergeCell ref="IIQ8:IIX8"/>
    <mergeCell ref="ISE8:ISL8"/>
    <mergeCell ref="ISM8:IST8"/>
    <mergeCell ref="ISU8:ITB8"/>
    <mergeCell ref="ITC8:ITJ8"/>
    <mergeCell ref="ITK8:ITR8"/>
    <mergeCell ref="IQQ8:IQX8"/>
    <mergeCell ref="IQY8:IRF8"/>
    <mergeCell ref="IRG8:IRN8"/>
    <mergeCell ref="IRO8:IRV8"/>
    <mergeCell ref="IRW8:ISD8"/>
    <mergeCell ref="IPC8:IPJ8"/>
    <mergeCell ref="IPK8:IPR8"/>
    <mergeCell ref="IPS8:IPZ8"/>
    <mergeCell ref="IQA8:IQH8"/>
    <mergeCell ref="IQI8:IQP8"/>
    <mergeCell ref="INO8:INV8"/>
    <mergeCell ref="INW8:IOD8"/>
    <mergeCell ref="IOE8:IOL8"/>
    <mergeCell ref="IOM8:IOT8"/>
    <mergeCell ref="IOU8:IPB8"/>
    <mergeCell ref="IYI8:IYP8"/>
    <mergeCell ref="IYQ8:IYX8"/>
    <mergeCell ref="IYY8:IZF8"/>
    <mergeCell ref="IZG8:IZN8"/>
    <mergeCell ref="IZO8:IZV8"/>
    <mergeCell ref="IWU8:IXB8"/>
    <mergeCell ref="IXC8:IXJ8"/>
    <mergeCell ref="IXK8:IXR8"/>
    <mergeCell ref="IXS8:IXZ8"/>
    <mergeCell ref="IYA8:IYH8"/>
    <mergeCell ref="IVG8:IVN8"/>
    <mergeCell ref="IVO8:IVV8"/>
    <mergeCell ref="IVW8:IWD8"/>
    <mergeCell ref="IWE8:IWL8"/>
    <mergeCell ref="IWM8:IWT8"/>
    <mergeCell ref="ITS8:ITZ8"/>
    <mergeCell ref="IUA8:IUH8"/>
    <mergeCell ref="IUI8:IUP8"/>
    <mergeCell ref="IUQ8:IUX8"/>
    <mergeCell ref="IUY8:IVF8"/>
    <mergeCell ref="JEM8:JET8"/>
    <mergeCell ref="JEU8:JFB8"/>
    <mergeCell ref="JFC8:JFJ8"/>
    <mergeCell ref="JFK8:JFR8"/>
    <mergeCell ref="JFS8:JFZ8"/>
    <mergeCell ref="JCY8:JDF8"/>
    <mergeCell ref="JDG8:JDN8"/>
    <mergeCell ref="JDO8:JDV8"/>
    <mergeCell ref="JDW8:JED8"/>
    <mergeCell ref="JEE8:JEL8"/>
    <mergeCell ref="JBK8:JBR8"/>
    <mergeCell ref="JBS8:JBZ8"/>
    <mergeCell ref="JCA8:JCH8"/>
    <mergeCell ref="JCI8:JCP8"/>
    <mergeCell ref="JCQ8:JCX8"/>
    <mergeCell ref="IZW8:JAD8"/>
    <mergeCell ref="JAE8:JAL8"/>
    <mergeCell ref="JAM8:JAT8"/>
    <mergeCell ref="JAU8:JBB8"/>
    <mergeCell ref="JBC8:JBJ8"/>
    <mergeCell ref="JKQ8:JKX8"/>
    <mergeCell ref="JKY8:JLF8"/>
    <mergeCell ref="JLG8:JLN8"/>
    <mergeCell ref="JLO8:JLV8"/>
    <mergeCell ref="JLW8:JMD8"/>
    <mergeCell ref="JJC8:JJJ8"/>
    <mergeCell ref="JJK8:JJR8"/>
    <mergeCell ref="JJS8:JJZ8"/>
    <mergeCell ref="JKA8:JKH8"/>
    <mergeCell ref="JKI8:JKP8"/>
    <mergeCell ref="JHO8:JHV8"/>
    <mergeCell ref="JHW8:JID8"/>
    <mergeCell ref="JIE8:JIL8"/>
    <mergeCell ref="JIM8:JIT8"/>
    <mergeCell ref="JIU8:JJB8"/>
    <mergeCell ref="JGA8:JGH8"/>
    <mergeCell ref="JGI8:JGP8"/>
    <mergeCell ref="JGQ8:JGX8"/>
    <mergeCell ref="JGY8:JHF8"/>
    <mergeCell ref="JHG8:JHN8"/>
    <mergeCell ref="JQU8:JRB8"/>
    <mergeCell ref="JRC8:JRJ8"/>
    <mergeCell ref="JRK8:JRR8"/>
    <mergeCell ref="JRS8:JRZ8"/>
    <mergeCell ref="JSA8:JSH8"/>
    <mergeCell ref="JPG8:JPN8"/>
    <mergeCell ref="JPO8:JPV8"/>
    <mergeCell ref="JPW8:JQD8"/>
    <mergeCell ref="JQE8:JQL8"/>
    <mergeCell ref="JQM8:JQT8"/>
    <mergeCell ref="JNS8:JNZ8"/>
    <mergeCell ref="JOA8:JOH8"/>
    <mergeCell ref="JOI8:JOP8"/>
    <mergeCell ref="JOQ8:JOX8"/>
    <mergeCell ref="JOY8:JPF8"/>
    <mergeCell ref="JME8:JML8"/>
    <mergeCell ref="JMM8:JMT8"/>
    <mergeCell ref="JMU8:JNB8"/>
    <mergeCell ref="JNC8:JNJ8"/>
    <mergeCell ref="JNK8:JNR8"/>
    <mergeCell ref="JWY8:JXF8"/>
    <mergeCell ref="JXG8:JXN8"/>
    <mergeCell ref="JXO8:JXV8"/>
    <mergeCell ref="JXW8:JYD8"/>
    <mergeCell ref="JYE8:JYL8"/>
    <mergeCell ref="JVK8:JVR8"/>
    <mergeCell ref="JVS8:JVZ8"/>
    <mergeCell ref="JWA8:JWH8"/>
    <mergeCell ref="JWI8:JWP8"/>
    <mergeCell ref="JWQ8:JWX8"/>
    <mergeCell ref="JTW8:JUD8"/>
    <mergeCell ref="JUE8:JUL8"/>
    <mergeCell ref="JUM8:JUT8"/>
    <mergeCell ref="JUU8:JVB8"/>
    <mergeCell ref="JVC8:JVJ8"/>
    <mergeCell ref="JSI8:JSP8"/>
    <mergeCell ref="JSQ8:JSX8"/>
    <mergeCell ref="JSY8:JTF8"/>
    <mergeCell ref="JTG8:JTN8"/>
    <mergeCell ref="JTO8:JTV8"/>
    <mergeCell ref="KDC8:KDJ8"/>
    <mergeCell ref="KDK8:KDR8"/>
    <mergeCell ref="KDS8:KDZ8"/>
    <mergeCell ref="KEA8:KEH8"/>
    <mergeCell ref="KEI8:KEP8"/>
    <mergeCell ref="KBO8:KBV8"/>
    <mergeCell ref="KBW8:KCD8"/>
    <mergeCell ref="KCE8:KCL8"/>
    <mergeCell ref="KCM8:KCT8"/>
    <mergeCell ref="KCU8:KDB8"/>
    <mergeCell ref="KAA8:KAH8"/>
    <mergeCell ref="KAI8:KAP8"/>
    <mergeCell ref="KAQ8:KAX8"/>
    <mergeCell ref="KAY8:KBF8"/>
    <mergeCell ref="KBG8:KBN8"/>
    <mergeCell ref="JYM8:JYT8"/>
    <mergeCell ref="JYU8:JZB8"/>
    <mergeCell ref="JZC8:JZJ8"/>
    <mergeCell ref="JZK8:JZR8"/>
    <mergeCell ref="JZS8:JZZ8"/>
    <mergeCell ref="KJG8:KJN8"/>
    <mergeCell ref="KJO8:KJV8"/>
    <mergeCell ref="KJW8:KKD8"/>
    <mergeCell ref="KKE8:KKL8"/>
    <mergeCell ref="KKM8:KKT8"/>
    <mergeCell ref="KHS8:KHZ8"/>
    <mergeCell ref="KIA8:KIH8"/>
    <mergeCell ref="KII8:KIP8"/>
    <mergeCell ref="KIQ8:KIX8"/>
    <mergeCell ref="KIY8:KJF8"/>
    <mergeCell ref="KGE8:KGL8"/>
    <mergeCell ref="KGM8:KGT8"/>
    <mergeCell ref="KGU8:KHB8"/>
    <mergeCell ref="KHC8:KHJ8"/>
    <mergeCell ref="KHK8:KHR8"/>
    <mergeCell ref="KEQ8:KEX8"/>
    <mergeCell ref="KEY8:KFF8"/>
    <mergeCell ref="KFG8:KFN8"/>
    <mergeCell ref="KFO8:KFV8"/>
    <mergeCell ref="KFW8:KGD8"/>
    <mergeCell ref="KPK8:KPR8"/>
    <mergeCell ref="KPS8:KPZ8"/>
    <mergeCell ref="KQA8:KQH8"/>
    <mergeCell ref="KQI8:KQP8"/>
    <mergeCell ref="KQQ8:KQX8"/>
    <mergeCell ref="KNW8:KOD8"/>
    <mergeCell ref="KOE8:KOL8"/>
    <mergeCell ref="KOM8:KOT8"/>
    <mergeCell ref="KOU8:KPB8"/>
    <mergeCell ref="KPC8:KPJ8"/>
    <mergeCell ref="KMI8:KMP8"/>
    <mergeCell ref="KMQ8:KMX8"/>
    <mergeCell ref="KMY8:KNF8"/>
    <mergeCell ref="KNG8:KNN8"/>
    <mergeCell ref="KNO8:KNV8"/>
    <mergeCell ref="KKU8:KLB8"/>
    <mergeCell ref="KLC8:KLJ8"/>
    <mergeCell ref="KLK8:KLR8"/>
    <mergeCell ref="KLS8:KLZ8"/>
    <mergeCell ref="KMA8:KMH8"/>
    <mergeCell ref="KVO8:KVV8"/>
    <mergeCell ref="KVW8:KWD8"/>
    <mergeCell ref="KWE8:KWL8"/>
    <mergeCell ref="KWM8:KWT8"/>
    <mergeCell ref="KWU8:KXB8"/>
    <mergeCell ref="KUA8:KUH8"/>
    <mergeCell ref="KUI8:KUP8"/>
    <mergeCell ref="KUQ8:KUX8"/>
    <mergeCell ref="KUY8:KVF8"/>
    <mergeCell ref="KVG8:KVN8"/>
    <mergeCell ref="KSM8:KST8"/>
    <mergeCell ref="KSU8:KTB8"/>
    <mergeCell ref="KTC8:KTJ8"/>
    <mergeCell ref="KTK8:KTR8"/>
    <mergeCell ref="KTS8:KTZ8"/>
    <mergeCell ref="KQY8:KRF8"/>
    <mergeCell ref="KRG8:KRN8"/>
    <mergeCell ref="KRO8:KRV8"/>
    <mergeCell ref="KRW8:KSD8"/>
    <mergeCell ref="KSE8:KSL8"/>
    <mergeCell ref="LBS8:LBZ8"/>
    <mergeCell ref="LCA8:LCH8"/>
    <mergeCell ref="LCI8:LCP8"/>
    <mergeCell ref="LCQ8:LCX8"/>
    <mergeCell ref="LCY8:LDF8"/>
    <mergeCell ref="LAE8:LAL8"/>
    <mergeCell ref="LAM8:LAT8"/>
    <mergeCell ref="LAU8:LBB8"/>
    <mergeCell ref="LBC8:LBJ8"/>
    <mergeCell ref="LBK8:LBR8"/>
    <mergeCell ref="KYQ8:KYX8"/>
    <mergeCell ref="KYY8:KZF8"/>
    <mergeCell ref="KZG8:KZN8"/>
    <mergeCell ref="KZO8:KZV8"/>
    <mergeCell ref="KZW8:LAD8"/>
    <mergeCell ref="KXC8:KXJ8"/>
    <mergeCell ref="KXK8:KXR8"/>
    <mergeCell ref="KXS8:KXZ8"/>
    <mergeCell ref="KYA8:KYH8"/>
    <mergeCell ref="KYI8:KYP8"/>
    <mergeCell ref="LHW8:LID8"/>
    <mergeCell ref="LIE8:LIL8"/>
    <mergeCell ref="LIM8:LIT8"/>
    <mergeCell ref="LIU8:LJB8"/>
    <mergeCell ref="LJC8:LJJ8"/>
    <mergeCell ref="LGI8:LGP8"/>
    <mergeCell ref="LGQ8:LGX8"/>
    <mergeCell ref="LGY8:LHF8"/>
    <mergeCell ref="LHG8:LHN8"/>
    <mergeCell ref="LHO8:LHV8"/>
    <mergeCell ref="LEU8:LFB8"/>
    <mergeCell ref="LFC8:LFJ8"/>
    <mergeCell ref="LFK8:LFR8"/>
    <mergeCell ref="LFS8:LFZ8"/>
    <mergeCell ref="LGA8:LGH8"/>
    <mergeCell ref="LDG8:LDN8"/>
    <mergeCell ref="LDO8:LDV8"/>
    <mergeCell ref="LDW8:LED8"/>
    <mergeCell ref="LEE8:LEL8"/>
    <mergeCell ref="LEM8:LET8"/>
    <mergeCell ref="LOA8:LOH8"/>
    <mergeCell ref="LOI8:LOP8"/>
    <mergeCell ref="LOQ8:LOX8"/>
    <mergeCell ref="LOY8:LPF8"/>
    <mergeCell ref="LPG8:LPN8"/>
    <mergeCell ref="LMM8:LMT8"/>
    <mergeCell ref="LMU8:LNB8"/>
    <mergeCell ref="LNC8:LNJ8"/>
    <mergeCell ref="LNK8:LNR8"/>
    <mergeCell ref="LNS8:LNZ8"/>
    <mergeCell ref="LKY8:LLF8"/>
    <mergeCell ref="LLG8:LLN8"/>
    <mergeCell ref="LLO8:LLV8"/>
    <mergeCell ref="LLW8:LMD8"/>
    <mergeCell ref="LME8:LML8"/>
    <mergeCell ref="LJK8:LJR8"/>
    <mergeCell ref="LJS8:LJZ8"/>
    <mergeCell ref="LKA8:LKH8"/>
    <mergeCell ref="LKI8:LKP8"/>
    <mergeCell ref="LKQ8:LKX8"/>
    <mergeCell ref="LUE8:LUL8"/>
    <mergeCell ref="LUM8:LUT8"/>
    <mergeCell ref="LUU8:LVB8"/>
    <mergeCell ref="LVC8:LVJ8"/>
    <mergeCell ref="LVK8:LVR8"/>
    <mergeCell ref="LSQ8:LSX8"/>
    <mergeCell ref="LSY8:LTF8"/>
    <mergeCell ref="LTG8:LTN8"/>
    <mergeCell ref="LTO8:LTV8"/>
    <mergeCell ref="LTW8:LUD8"/>
    <mergeCell ref="LRC8:LRJ8"/>
    <mergeCell ref="LRK8:LRR8"/>
    <mergeCell ref="LRS8:LRZ8"/>
    <mergeCell ref="LSA8:LSH8"/>
    <mergeCell ref="LSI8:LSP8"/>
    <mergeCell ref="LPO8:LPV8"/>
    <mergeCell ref="LPW8:LQD8"/>
    <mergeCell ref="LQE8:LQL8"/>
    <mergeCell ref="LQM8:LQT8"/>
    <mergeCell ref="LQU8:LRB8"/>
    <mergeCell ref="MAI8:MAP8"/>
    <mergeCell ref="MAQ8:MAX8"/>
    <mergeCell ref="MAY8:MBF8"/>
    <mergeCell ref="MBG8:MBN8"/>
    <mergeCell ref="MBO8:MBV8"/>
    <mergeCell ref="LYU8:LZB8"/>
    <mergeCell ref="LZC8:LZJ8"/>
    <mergeCell ref="LZK8:LZR8"/>
    <mergeCell ref="LZS8:LZZ8"/>
    <mergeCell ref="MAA8:MAH8"/>
    <mergeCell ref="LXG8:LXN8"/>
    <mergeCell ref="LXO8:LXV8"/>
    <mergeCell ref="LXW8:LYD8"/>
    <mergeCell ref="LYE8:LYL8"/>
    <mergeCell ref="LYM8:LYT8"/>
    <mergeCell ref="LVS8:LVZ8"/>
    <mergeCell ref="LWA8:LWH8"/>
    <mergeCell ref="LWI8:LWP8"/>
    <mergeCell ref="LWQ8:LWX8"/>
    <mergeCell ref="LWY8:LXF8"/>
    <mergeCell ref="MGM8:MGT8"/>
    <mergeCell ref="MGU8:MHB8"/>
    <mergeCell ref="MHC8:MHJ8"/>
    <mergeCell ref="MHK8:MHR8"/>
    <mergeCell ref="MHS8:MHZ8"/>
    <mergeCell ref="MEY8:MFF8"/>
    <mergeCell ref="MFG8:MFN8"/>
    <mergeCell ref="MFO8:MFV8"/>
    <mergeCell ref="MFW8:MGD8"/>
    <mergeCell ref="MGE8:MGL8"/>
    <mergeCell ref="MDK8:MDR8"/>
    <mergeCell ref="MDS8:MDZ8"/>
    <mergeCell ref="MEA8:MEH8"/>
    <mergeCell ref="MEI8:MEP8"/>
    <mergeCell ref="MEQ8:MEX8"/>
    <mergeCell ref="MBW8:MCD8"/>
    <mergeCell ref="MCE8:MCL8"/>
    <mergeCell ref="MCM8:MCT8"/>
    <mergeCell ref="MCU8:MDB8"/>
    <mergeCell ref="MDC8:MDJ8"/>
    <mergeCell ref="MMQ8:MMX8"/>
    <mergeCell ref="MMY8:MNF8"/>
    <mergeCell ref="MNG8:MNN8"/>
    <mergeCell ref="MNO8:MNV8"/>
    <mergeCell ref="MNW8:MOD8"/>
    <mergeCell ref="MLC8:MLJ8"/>
    <mergeCell ref="MLK8:MLR8"/>
    <mergeCell ref="MLS8:MLZ8"/>
    <mergeCell ref="MMA8:MMH8"/>
    <mergeCell ref="MMI8:MMP8"/>
    <mergeCell ref="MJO8:MJV8"/>
    <mergeCell ref="MJW8:MKD8"/>
    <mergeCell ref="MKE8:MKL8"/>
    <mergeCell ref="MKM8:MKT8"/>
    <mergeCell ref="MKU8:MLB8"/>
    <mergeCell ref="MIA8:MIH8"/>
    <mergeCell ref="MII8:MIP8"/>
    <mergeCell ref="MIQ8:MIX8"/>
    <mergeCell ref="MIY8:MJF8"/>
    <mergeCell ref="MJG8:MJN8"/>
    <mergeCell ref="MSU8:MTB8"/>
    <mergeCell ref="MTC8:MTJ8"/>
    <mergeCell ref="MTK8:MTR8"/>
    <mergeCell ref="MTS8:MTZ8"/>
    <mergeCell ref="MUA8:MUH8"/>
    <mergeCell ref="MRG8:MRN8"/>
    <mergeCell ref="MRO8:MRV8"/>
    <mergeCell ref="MRW8:MSD8"/>
    <mergeCell ref="MSE8:MSL8"/>
    <mergeCell ref="MSM8:MST8"/>
    <mergeCell ref="MPS8:MPZ8"/>
    <mergeCell ref="MQA8:MQH8"/>
    <mergeCell ref="MQI8:MQP8"/>
    <mergeCell ref="MQQ8:MQX8"/>
    <mergeCell ref="MQY8:MRF8"/>
    <mergeCell ref="MOE8:MOL8"/>
    <mergeCell ref="MOM8:MOT8"/>
    <mergeCell ref="MOU8:MPB8"/>
    <mergeCell ref="MPC8:MPJ8"/>
    <mergeCell ref="MPK8:MPR8"/>
    <mergeCell ref="MYY8:MZF8"/>
    <mergeCell ref="MZG8:MZN8"/>
    <mergeCell ref="MZO8:MZV8"/>
    <mergeCell ref="MZW8:NAD8"/>
    <mergeCell ref="NAE8:NAL8"/>
    <mergeCell ref="MXK8:MXR8"/>
    <mergeCell ref="MXS8:MXZ8"/>
    <mergeCell ref="MYA8:MYH8"/>
    <mergeCell ref="MYI8:MYP8"/>
    <mergeCell ref="MYQ8:MYX8"/>
    <mergeCell ref="MVW8:MWD8"/>
    <mergeCell ref="MWE8:MWL8"/>
    <mergeCell ref="MWM8:MWT8"/>
    <mergeCell ref="MWU8:MXB8"/>
    <mergeCell ref="MXC8:MXJ8"/>
    <mergeCell ref="MUI8:MUP8"/>
    <mergeCell ref="MUQ8:MUX8"/>
    <mergeCell ref="MUY8:MVF8"/>
    <mergeCell ref="MVG8:MVN8"/>
    <mergeCell ref="MVO8:MVV8"/>
    <mergeCell ref="NFC8:NFJ8"/>
    <mergeCell ref="NFK8:NFR8"/>
    <mergeCell ref="NFS8:NFZ8"/>
    <mergeCell ref="NGA8:NGH8"/>
    <mergeCell ref="NGI8:NGP8"/>
    <mergeCell ref="NDO8:NDV8"/>
    <mergeCell ref="NDW8:NED8"/>
    <mergeCell ref="NEE8:NEL8"/>
    <mergeCell ref="NEM8:NET8"/>
    <mergeCell ref="NEU8:NFB8"/>
    <mergeCell ref="NCA8:NCH8"/>
    <mergeCell ref="NCI8:NCP8"/>
    <mergeCell ref="NCQ8:NCX8"/>
    <mergeCell ref="NCY8:NDF8"/>
    <mergeCell ref="NDG8:NDN8"/>
    <mergeCell ref="NAM8:NAT8"/>
    <mergeCell ref="NAU8:NBB8"/>
    <mergeCell ref="NBC8:NBJ8"/>
    <mergeCell ref="NBK8:NBR8"/>
    <mergeCell ref="NBS8:NBZ8"/>
    <mergeCell ref="NLG8:NLN8"/>
    <mergeCell ref="NLO8:NLV8"/>
    <mergeCell ref="NLW8:NMD8"/>
    <mergeCell ref="NME8:NML8"/>
    <mergeCell ref="NMM8:NMT8"/>
    <mergeCell ref="NJS8:NJZ8"/>
    <mergeCell ref="NKA8:NKH8"/>
    <mergeCell ref="NKI8:NKP8"/>
    <mergeCell ref="NKQ8:NKX8"/>
    <mergeCell ref="NKY8:NLF8"/>
    <mergeCell ref="NIE8:NIL8"/>
    <mergeCell ref="NIM8:NIT8"/>
    <mergeCell ref="NIU8:NJB8"/>
    <mergeCell ref="NJC8:NJJ8"/>
    <mergeCell ref="NJK8:NJR8"/>
    <mergeCell ref="NGQ8:NGX8"/>
    <mergeCell ref="NGY8:NHF8"/>
    <mergeCell ref="NHG8:NHN8"/>
    <mergeCell ref="NHO8:NHV8"/>
    <mergeCell ref="NHW8:NID8"/>
    <mergeCell ref="NRK8:NRR8"/>
    <mergeCell ref="NRS8:NRZ8"/>
    <mergeCell ref="NSA8:NSH8"/>
    <mergeCell ref="NSI8:NSP8"/>
    <mergeCell ref="NSQ8:NSX8"/>
    <mergeCell ref="NPW8:NQD8"/>
    <mergeCell ref="NQE8:NQL8"/>
    <mergeCell ref="NQM8:NQT8"/>
    <mergeCell ref="NQU8:NRB8"/>
    <mergeCell ref="NRC8:NRJ8"/>
    <mergeCell ref="NOI8:NOP8"/>
    <mergeCell ref="NOQ8:NOX8"/>
    <mergeCell ref="NOY8:NPF8"/>
    <mergeCell ref="NPG8:NPN8"/>
    <mergeCell ref="NPO8:NPV8"/>
    <mergeCell ref="NMU8:NNB8"/>
    <mergeCell ref="NNC8:NNJ8"/>
    <mergeCell ref="NNK8:NNR8"/>
    <mergeCell ref="NNS8:NNZ8"/>
    <mergeCell ref="NOA8:NOH8"/>
    <mergeCell ref="NXO8:NXV8"/>
    <mergeCell ref="NXW8:NYD8"/>
    <mergeCell ref="NYE8:NYL8"/>
    <mergeCell ref="NYM8:NYT8"/>
    <mergeCell ref="NYU8:NZB8"/>
    <mergeCell ref="NWA8:NWH8"/>
    <mergeCell ref="NWI8:NWP8"/>
    <mergeCell ref="NWQ8:NWX8"/>
    <mergeCell ref="NWY8:NXF8"/>
    <mergeCell ref="NXG8:NXN8"/>
    <mergeCell ref="NUM8:NUT8"/>
    <mergeCell ref="NUU8:NVB8"/>
    <mergeCell ref="NVC8:NVJ8"/>
    <mergeCell ref="NVK8:NVR8"/>
    <mergeCell ref="NVS8:NVZ8"/>
    <mergeCell ref="NSY8:NTF8"/>
    <mergeCell ref="NTG8:NTN8"/>
    <mergeCell ref="NTO8:NTV8"/>
    <mergeCell ref="NTW8:NUD8"/>
    <mergeCell ref="NUE8:NUL8"/>
    <mergeCell ref="ODS8:ODZ8"/>
    <mergeCell ref="OEA8:OEH8"/>
    <mergeCell ref="OEI8:OEP8"/>
    <mergeCell ref="OEQ8:OEX8"/>
    <mergeCell ref="OEY8:OFF8"/>
    <mergeCell ref="OCE8:OCL8"/>
    <mergeCell ref="OCM8:OCT8"/>
    <mergeCell ref="OCU8:ODB8"/>
    <mergeCell ref="ODC8:ODJ8"/>
    <mergeCell ref="ODK8:ODR8"/>
    <mergeCell ref="OAQ8:OAX8"/>
    <mergeCell ref="OAY8:OBF8"/>
    <mergeCell ref="OBG8:OBN8"/>
    <mergeCell ref="OBO8:OBV8"/>
    <mergeCell ref="OBW8:OCD8"/>
    <mergeCell ref="NZC8:NZJ8"/>
    <mergeCell ref="NZK8:NZR8"/>
    <mergeCell ref="NZS8:NZZ8"/>
    <mergeCell ref="OAA8:OAH8"/>
    <mergeCell ref="OAI8:OAP8"/>
    <mergeCell ref="OJW8:OKD8"/>
    <mergeCell ref="OKE8:OKL8"/>
    <mergeCell ref="OKM8:OKT8"/>
    <mergeCell ref="OKU8:OLB8"/>
    <mergeCell ref="OLC8:OLJ8"/>
    <mergeCell ref="OII8:OIP8"/>
    <mergeCell ref="OIQ8:OIX8"/>
    <mergeCell ref="OIY8:OJF8"/>
    <mergeCell ref="OJG8:OJN8"/>
    <mergeCell ref="OJO8:OJV8"/>
    <mergeCell ref="OGU8:OHB8"/>
    <mergeCell ref="OHC8:OHJ8"/>
    <mergeCell ref="OHK8:OHR8"/>
    <mergeCell ref="OHS8:OHZ8"/>
    <mergeCell ref="OIA8:OIH8"/>
    <mergeCell ref="OFG8:OFN8"/>
    <mergeCell ref="OFO8:OFV8"/>
    <mergeCell ref="OFW8:OGD8"/>
    <mergeCell ref="OGE8:OGL8"/>
    <mergeCell ref="OGM8:OGT8"/>
    <mergeCell ref="OQA8:OQH8"/>
    <mergeCell ref="OQI8:OQP8"/>
    <mergeCell ref="OQQ8:OQX8"/>
    <mergeCell ref="OQY8:ORF8"/>
    <mergeCell ref="ORG8:ORN8"/>
    <mergeCell ref="OOM8:OOT8"/>
    <mergeCell ref="OOU8:OPB8"/>
    <mergeCell ref="OPC8:OPJ8"/>
    <mergeCell ref="OPK8:OPR8"/>
    <mergeCell ref="OPS8:OPZ8"/>
    <mergeCell ref="OMY8:ONF8"/>
    <mergeCell ref="ONG8:ONN8"/>
    <mergeCell ref="ONO8:ONV8"/>
    <mergeCell ref="ONW8:OOD8"/>
    <mergeCell ref="OOE8:OOL8"/>
    <mergeCell ref="OLK8:OLR8"/>
    <mergeCell ref="OLS8:OLZ8"/>
    <mergeCell ref="OMA8:OMH8"/>
    <mergeCell ref="OMI8:OMP8"/>
    <mergeCell ref="OMQ8:OMX8"/>
    <mergeCell ref="OWE8:OWL8"/>
    <mergeCell ref="OWM8:OWT8"/>
    <mergeCell ref="OWU8:OXB8"/>
    <mergeCell ref="OXC8:OXJ8"/>
    <mergeCell ref="OXK8:OXR8"/>
    <mergeCell ref="OUQ8:OUX8"/>
    <mergeCell ref="OUY8:OVF8"/>
    <mergeCell ref="OVG8:OVN8"/>
    <mergeCell ref="OVO8:OVV8"/>
    <mergeCell ref="OVW8:OWD8"/>
    <mergeCell ref="OTC8:OTJ8"/>
    <mergeCell ref="OTK8:OTR8"/>
    <mergeCell ref="OTS8:OTZ8"/>
    <mergeCell ref="OUA8:OUH8"/>
    <mergeCell ref="OUI8:OUP8"/>
    <mergeCell ref="ORO8:ORV8"/>
    <mergeCell ref="ORW8:OSD8"/>
    <mergeCell ref="OSE8:OSL8"/>
    <mergeCell ref="OSM8:OST8"/>
    <mergeCell ref="OSU8:OTB8"/>
    <mergeCell ref="PCI8:PCP8"/>
    <mergeCell ref="PCQ8:PCX8"/>
    <mergeCell ref="PCY8:PDF8"/>
    <mergeCell ref="PDG8:PDN8"/>
    <mergeCell ref="PDO8:PDV8"/>
    <mergeCell ref="PAU8:PBB8"/>
    <mergeCell ref="PBC8:PBJ8"/>
    <mergeCell ref="PBK8:PBR8"/>
    <mergeCell ref="PBS8:PBZ8"/>
    <mergeCell ref="PCA8:PCH8"/>
    <mergeCell ref="OZG8:OZN8"/>
    <mergeCell ref="OZO8:OZV8"/>
    <mergeCell ref="OZW8:PAD8"/>
    <mergeCell ref="PAE8:PAL8"/>
    <mergeCell ref="PAM8:PAT8"/>
    <mergeCell ref="OXS8:OXZ8"/>
    <mergeCell ref="OYA8:OYH8"/>
    <mergeCell ref="OYI8:OYP8"/>
    <mergeCell ref="OYQ8:OYX8"/>
    <mergeCell ref="OYY8:OZF8"/>
    <mergeCell ref="PIM8:PIT8"/>
    <mergeCell ref="PIU8:PJB8"/>
    <mergeCell ref="PJC8:PJJ8"/>
    <mergeCell ref="PJK8:PJR8"/>
    <mergeCell ref="PJS8:PJZ8"/>
    <mergeCell ref="PGY8:PHF8"/>
    <mergeCell ref="PHG8:PHN8"/>
    <mergeCell ref="PHO8:PHV8"/>
    <mergeCell ref="PHW8:PID8"/>
    <mergeCell ref="PIE8:PIL8"/>
    <mergeCell ref="PFK8:PFR8"/>
    <mergeCell ref="PFS8:PFZ8"/>
    <mergeCell ref="PGA8:PGH8"/>
    <mergeCell ref="PGI8:PGP8"/>
    <mergeCell ref="PGQ8:PGX8"/>
    <mergeCell ref="PDW8:PED8"/>
    <mergeCell ref="PEE8:PEL8"/>
    <mergeCell ref="PEM8:PET8"/>
    <mergeCell ref="PEU8:PFB8"/>
    <mergeCell ref="PFC8:PFJ8"/>
    <mergeCell ref="POQ8:POX8"/>
    <mergeCell ref="POY8:PPF8"/>
    <mergeCell ref="PPG8:PPN8"/>
    <mergeCell ref="PPO8:PPV8"/>
    <mergeCell ref="PPW8:PQD8"/>
    <mergeCell ref="PNC8:PNJ8"/>
    <mergeCell ref="PNK8:PNR8"/>
    <mergeCell ref="PNS8:PNZ8"/>
    <mergeCell ref="POA8:POH8"/>
    <mergeCell ref="POI8:POP8"/>
    <mergeCell ref="PLO8:PLV8"/>
    <mergeCell ref="PLW8:PMD8"/>
    <mergeCell ref="PME8:PML8"/>
    <mergeCell ref="PMM8:PMT8"/>
    <mergeCell ref="PMU8:PNB8"/>
    <mergeCell ref="PKA8:PKH8"/>
    <mergeCell ref="PKI8:PKP8"/>
    <mergeCell ref="PKQ8:PKX8"/>
    <mergeCell ref="PKY8:PLF8"/>
    <mergeCell ref="PLG8:PLN8"/>
    <mergeCell ref="PUU8:PVB8"/>
    <mergeCell ref="PVC8:PVJ8"/>
    <mergeCell ref="PVK8:PVR8"/>
    <mergeCell ref="PVS8:PVZ8"/>
    <mergeCell ref="PWA8:PWH8"/>
    <mergeCell ref="PTG8:PTN8"/>
    <mergeCell ref="PTO8:PTV8"/>
    <mergeCell ref="PTW8:PUD8"/>
    <mergeCell ref="PUE8:PUL8"/>
    <mergeCell ref="PUM8:PUT8"/>
    <mergeCell ref="PRS8:PRZ8"/>
    <mergeCell ref="PSA8:PSH8"/>
    <mergeCell ref="PSI8:PSP8"/>
    <mergeCell ref="PSQ8:PSX8"/>
    <mergeCell ref="PSY8:PTF8"/>
    <mergeCell ref="PQE8:PQL8"/>
    <mergeCell ref="PQM8:PQT8"/>
    <mergeCell ref="PQU8:PRB8"/>
    <mergeCell ref="PRC8:PRJ8"/>
    <mergeCell ref="PRK8:PRR8"/>
    <mergeCell ref="QAY8:QBF8"/>
    <mergeCell ref="QBG8:QBN8"/>
    <mergeCell ref="QBO8:QBV8"/>
    <mergeCell ref="QBW8:QCD8"/>
    <mergeCell ref="QCE8:QCL8"/>
    <mergeCell ref="PZK8:PZR8"/>
    <mergeCell ref="PZS8:PZZ8"/>
    <mergeCell ref="QAA8:QAH8"/>
    <mergeCell ref="QAI8:QAP8"/>
    <mergeCell ref="QAQ8:QAX8"/>
    <mergeCell ref="PXW8:PYD8"/>
    <mergeCell ref="PYE8:PYL8"/>
    <mergeCell ref="PYM8:PYT8"/>
    <mergeCell ref="PYU8:PZB8"/>
    <mergeCell ref="PZC8:PZJ8"/>
    <mergeCell ref="PWI8:PWP8"/>
    <mergeCell ref="PWQ8:PWX8"/>
    <mergeCell ref="PWY8:PXF8"/>
    <mergeCell ref="PXG8:PXN8"/>
    <mergeCell ref="PXO8:PXV8"/>
    <mergeCell ref="QHC8:QHJ8"/>
    <mergeCell ref="QHK8:QHR8"/>
    <mergeCell ref="QHS8:QHZ8"/>
    <mergeCell ref="QIA8:QIH8"/>
    <mergeCell ref="QII8:QIP8"/>
    <mergeCell ref="QFO8:QFV8"/>
    <mergeCell ref="QFW8:QGD8"/>
    <mergeCell ref="QGE8:QGL8"/>
    <mergeCell ref="QGM8:QGT8"/>
    <mergeCell ref="QGU8:QHB8"/>
    <mergeCell ref="QEA8:QEH8"/>
    <mergeCell ref="QEI8:QEP8"/>
    <mergeCell ref="QEQ8:QEX8"/>
    <mergeCell ref="QEY8:QFF8"/>
    <mergeCell ref="QFG8:QFN8"/>
    <mergeCell ref="QCM8:QCT8"/>
    <mergeCell ref="QCU8:QDB8"/>
    <mergeCell ref="QDC8:QDJ8"/>
    <mergeCell ref="QDK8:QDR8"/>
    <mergeCell ref="QDS8:QDZ8"/>
    <mergeCell ref="QNG8:QNN8"/>
    <mergeCell ref="QNO8:QNV8"/>
    <mergeCell ref="QNW8:QOD8"/>
    <mergeCell ref="QOE8:QOL8"/>
    <mergeCell ref="QOM8:QOT8"/>
    <mergeCell ref="QLS8:QLZ8"/>
    <mergeCell ref="QMA8:QMH8"/>
    <mergeCell ref="QMI8:QMP8"/>
    <mergeCell ref="QMQ8:QMX8"/>
    <mergeCell ref="QMY8:QNF8"/>
    <mergeCell ref="QKE8:QKL8"/>
    <mergeCell ref="QKM8:QKT8"/>
    <mergeCell ref="QKU8:QLB8"/>
    <mergeCell ref="QLC8:QLJ8"/>
    <mergeCell ref="QLK8:QLR8"/>
    <mergeCell ref="QIQ8:QIX8"/>
    <mergeCell ref="QIY8:QJF8"/>
    <mergeCell ref="QJG8:QJN8"/>
    <mergeCell ref="QJO8:QJV8"/>
    <mergeCell ref="QJW8:QKD8"/>
    <mergeCell ref="QTK8:QTR8"/>
    <mergeCell ref="QTS8:QTZ8"/>
    <mergeCell ref="QUA8:QUH8"/>
    <mergeCell ref="QUI8:QUP8"/>
    <mergeCell ref="QUQ8:QUX8"/>
    <mergeCell ref="QRW8:QSD8"/>
    <mergeCell ref="QSE8:QSL8"/>
    <mergeCell ref="QSM8:QST8"/>
    <mergeCell ref="QSU8:QTB8"/>
    <mergeCell ref="QTC8:QTJ8"/>
    <mergeCell ref="QQI8:QQP8"/>
    <mergeCell ref="QQQ8:QQX8"/>
    <mergeCell ref="QQY8:QRF8"/>
    <mergeCell ref="QRG8:QRN8"/>
    <mergeCell ref="QRO8:QRV8"/>
    <mergeCell ref="QOU8:QPB8"/>
    <mergeCell ref="QPC8:QPJ8"/>
    <mergeCell ref="QPK8:QPR8"/>
    <mergeCell ref="QPS8:QPZ8"/>
    <mergeCell ref="QQA8:QQH8"/>
    <mergeCell ref="QZO8:QZV8"/>
    <mergeCell ref="QZW8:RAD8"/>
    <mergeCell ref="RAE8:RAL8"/>
    <mergeCell ref="RAM8:RAT8"/>
    <mergeCell ref="RAU8:RBB8"/>
    <mergeCell ref="QYA8:QYH8"/>
    <mergeCell ref="QYI8:QYP8"/>
    <mergeCell ref="QYQ8:QYX8"/>
    <mergeCell ref="QYY8:QZF8"/>
    <mergeCell ref="QZG8:QZN8"/>
    <mergeCell ref="QWM8:QWT8"/>
    <mergeCell ref="QWU8:QXB8"/>
    <mergeCell ref="QXC8:QXJ8"/>
    <mergeCell ref="QXK8:QXR8"/>
    <mergeCell ref="QXS8:QXZ8"/>
    <mergeCell ref="QUY8:QVF8"/>
    <mergeCell ref="QVG8:QVN8"/>
    <mergeCell ref="QVO8:QVV8"/>
    <mergeCell ref="QVW8:QWD8"/>
    <mergeCell ref="QWE8:QWL8"/>
    <mergeCell ref="RFS8:RFZ8"/>
    <mergeCell ref="RGA8:RGH8"/>
    <mergeCell ref="RGI8:RGP8"/>
    <mergeCell ref="RGQ8:RGX8"/>
    <mergeCell ref="RGY8:RHF8"/>
    <mergeCell ref="REE8:REL8"/>
    <mergeCell ref="REM8:RET8"/>
    <mergeCell ref="REU8:RFB8"/>
    <mergeCell ref="RFC8:RFJ8"/>
    <mergeCell ref="RFK8:RFR8"/>
    <mergeCell ref="RCQ8:RCX8"/>
    <mergeCell ref="RCY8:RDF8"/>
    <mergeCell ref="RDG8:RDN8"/>
    <mergeCell ref="RDO8:RDV8"/>
    <mergeCell ref="RDW8:RED8"/>
    <mergeCell ref="RBC8:RBJ8"/>
    <mergeCell ref="RBK8:RBR8"/>
    <mergeCell ref="RBS8:RBZ8"/>
    <mergeCell ref="RCA8:RCH8"/>
    <mergeCell ref="RCI8:RCP8"/>
    <mergeCell ref="RLW8:RMD8"/>
    <mergeCell ref="RME8:RML8"/>
    <mergeCell ref="RMM8:RMT8"/>
    <mergeCell ref="RMU8:RNB8"/>
    <mergeCell ref="RNC8:RNJ8"/>
    <mergeCell ref="RKI8:RKP8"/>
    <mergeCell ref="RKQ8:RKX8"/>
    <mergeCell ref="RKY8:RLF8"/>
    <mergeCell ref="RLG8:RLN8"/>
    <mergeCell ref="RLO8:RLV8"/>
    <mergeCell ref="RIU8:RJB8"/>
    <mergeCell ref="RJC8:RJJ8"/>
    <mergeCell ref="RJK8:RJR8"/>
    <mergeCell ref="RJS8:RJZ8"/>
    <mergeCell ref="RKA8:RKH8"/>
    <mergeCell ref="RHG8:RHN8"/>
    <mergeCell ref="RHO8:RHV8"/>
    <mergeCell ref="RHW8:RID8"/>
    <mergeCell ref="RIE8:RIL8"/>
    <mergeCell ref="RIM8:RIT8"/>
    <mergeCell ref="RSA8:RSH8"/>
    <mergeCell ref="RSI8:RSP8"/>
    <mergeCell ref="RSQ8:RSX8"/>
    <mergeCell ref="RSY8:RTF8"/>
    <mergeCell ref="RTG8:RTN8"/>
    <mergeCell ref="RQM8:RQT8"/>
    <mergeCell ref="RQU8:RRB8"/>
    <mergeCell ref="RRC8:RRJ8"/>
    <mergeCell ref="RRK8:RRR8"/>
    <mergeCell ref="RRS8:RRZ8"/>
    <mergeCell ref="ROY8:RPF8"/>
    <mergeCell ref="RPG8:RPN8"/>
    <mergeCell ref="RPO8:RPV8"/>
    <mergeCell ref="RPW8:RQD8"/>
    <mergeCell ref="RQE8:RQL8"/>
    <mergeCell ref="RNK8:RNR8"/>
    <mergeCell ref="RNS8:RNZ8"/>
    <mergeCell ref="ROA8:ROH8"/>
    <mergeCell ref="ROI8:ROP8"/>
    <mergeCell ref="ROQ8:ROX8"/>
    <mergeCell ref="RYE8:RYL8"/>
    <mergeCell ref="RYM8:RYT8"/>
    <mergeCell ref="RYU8:RZB8"/>
    <mergeCell ref="RZC8:RZJ8"/>
    <mergeCell ref="RZK8:RZR8"/>
    <mergeCell ref="RWQ8:RWX8"/>
    <mergeCell ref="RWY8:RXF8"/>
    <mergeCell ref="RXG8:RXN8"/>
    <mergeCell ref="RXO8:RXV8"/>
    <mergeCell ref="RXW8:RYD8"/>
    <mergeCell ref="RVC8:RVJ8"/>
    <mergeCell ref="RVK8:RVR8"/>
    <mergeCell ref="RVS8:RVZ8"/>
    <mergeCell ref="RWA8:RWH8"/>
    <mergeCell ref="RWI8:RWP8"/>
    <mergeCell ref="RTO8:RTV8"/>
    <mergeCell ref="RTW8:RUD8"/>
    <mergeCell ref="RUE8:RUL8"/>
    <mergeCell ref="RUM8:RUT8"/>
    <mergeCell ref="RUU8:RVB8"/>
    <mergeCell ref="SEI8:SEP8"/>
    <mergeCell ref="SEQ8:SEX8"/>
    <mergeCell ref="SEY8:SFF8"/>
    <mergeCell ref="SFG8:SFN8"/>
    <mergeCell ref="SFO8:SFV8"/>
    <mergeCell ref="SCU8:SDB8"/>
    <mergeCell ref="SDC8:SDJ8"/>
    <mergeCell ref="SDK8:SDR8"/>
    <mergeCell ref="SDS8:SDZ8"/>
    <mergeCell ref="SEA8:SEH8"/>
    <mergeCell ref="SBG8:SBN8"/>
    <mergeCell ref="SBO8:SBV8"/>
    <mergeCell ref="SBW8:SCD8"/>
    <mergeCell ref="SCE8:SCL8"/>
    <mergeCell ref="SCM8:SCT8"/>
    <mergeCell ref="RZS8:RZZ8"/>
    <mergeCell ref="SAA8:SAH8"/>
    <mergeCell ref="SAI8:SAP8"/>
    <mergeCell ref="SAQ8:SAX8"/>
    <mergeCell ref="SAY8:SBF8"/>
    <mergeCell ref="SKM8:SKT8"/>
    <mergeCell ref="SKU8:SLB8"/>
    <mergeCell ref="SLC8:SLJ8"/>
    <mergeCell ref="SLK8:SLR8"/>
    <mergeCell ref="SLS8:SLZ8"/>
    <mergeCell ref="SIY8:SJF8"/>
    <mergeCell ref="SJG8:SJN8"/>
    <mergeCell ref="SJO8:SJV8"/>
    <mergeCell ref="SJW8:SKD8"/>
    <mergeCell ref="SKE8:SKL8"/>
    <mergeCell ref="SHK8:SHR8"/>
    <mergeCell ref="SHS8:SHZ8"/>
    <mergeCell ref="SIA8:SIH8"/>
    <mergeCell ref="SII8:SIP8"/>
    <mergeCell ref="SIQ8:SIX8"/>
    <mergeCell ref="SFW8:SGD8"/>
    <mergeCell ref="SGE8:SGL8"/>
    <mergeCell ref="SGM8:SGT8"/>
    <mergeCell ref="SGU8:SHB8"/>
    <mergeCell ref="SHC8:SHJ8"/>
    <mergeCell ref="SQQ8:SQX8"/>
    <mergeCell ref="SQY8:SRF8"/>
    <mergeCell ref="SRG8:SRN8"/>
    <mergeCell ref="SRO8:SRV8"/>
    <mergeCell ref="SRW8:SSD8"/>
    <mergeCell ref="SPC8:SPJ8"/>
    <mergeCell ref="SPK8:SPR8"/>
    <mergeCell ref="SPS8:SPZ8"/>
    <mergeCell ref="SQA8:SQH8"/>
    <mergeCell ref="SQI8:SQP8"/>
    <mergeCell ref="SNO8:SNV8"/>
    <mergeCell ref="SNW8:SOD8"/>
    <mergeCell ref="SOE8:SOL8"/>
    <mergeCell ref="SOM8:SOT8"/>
    <mergeCell ref="SOU8:SPB8"/>
    <mergeCell ref="SMA8:SMH8"/>
    <mergeCell ref="SMI8:SMP8"/>
    <mergeCell ref="SMQ8:SMX8"/>
    <mergeCell ref="SMY8:SNF8"/>
    <mergeCell ref="SNG8:SNN8"/>
    <mergeCell ref="SWU8:SXB8"/>
    <mergeCell ref="SXC8:SXJ8"/>
    <mergeCell ref="SXK8:SXR8"/>
    <mergeCell ref="SXS8:SXZ8"/>
    <mergeCell ref="SYA8:SYH8"/>
    <mergeCell ref="SVG8:SVN8"/>
    <mergeCell ref="SVO8:SVV8"/>
    <mergeCell ref="SVW8:SWD8"/>
    <mergeCell ref="SWE8:SWL8"/>
    <mergeCell ref="SWM8:SWT8"/>
    <mergeCell ref="STS8:STZ8"/>
    <mergeCell ref="SUA8:SUH8"/>
    <mergeCell ref="SUI8:SUP8"/>
    <mergeCell ref="SUQ8:SUX8"/>
    <mergeCell ref="SUY8:SVF8"/>
    <mergeCell ref="SSE8:SSL8"/>
    <mergeCell ref="SSM8:SST8"/>
    <mergeCell ref="SSU8:STB8"/>
    <mergeCell ref="STC8:STJ8"/>
    <mergeCell ref="STK8:STR8"/>
    <mergeCell ref="TCY8:TDF8"/>
    <mergeCell ref="TDG8:TDN8"/>
    <mergeCell ref="TDO8:TDV8"/>
    <mergeCell ref="TDW8:TED8"/>
    <mergeCell ref="TEE8:TEL8"/>
    <mergeCell ref="TBK8:TBR8"/>
    <mergeCell ref="TBS8:TBZ8"/>
    <mergeCell ref="TCA8:TCH8"/>
    <mergeCell ref="TCI8:TCP8"/>
    <mergeCell ref="TCQ8:TCX8"/>
    <mergeCell ref="SZW8:TAD8"/>
    <mergeCell ref="TAE8:TAL8"/>
    <mergeCell ref="TAM8:TAT8"/>
    <mergeCell ref="TAU8:TBB8"/>
    <mergeCell ref="TBC8:TBJ8"/>
    <mergeCell ref="SYI8:SYP8"/>
    <mergeCell ref="SYQ8:SYX8"/>
    <mergeCell ref="SYY8:SZF8"/>
    <mergeCell ref="SZG8:SZN8"/>
    <mergeCell ref="SZO8:SZV8"/>
    <mergeCell ref="TJC8:TJJ8"/>
    <mergeCell ref="TJK8:TJR8"/>
    <mergeCell ref="TJS8:TJZ8"/>
    <mergeCell ref="TKA8:TKH8"/>
    <mergeCell ref="TKI8:TKP8"/>
    <mergeCell ref="THO8:THV8"/>
    <mergeCell ref="THW8:TID8"/>
    <mergeCell ref="TIE8:TIL8"/>
    <mergeCell ref="TIM8:TIT8"/>
    <mergeCell ref="TIU8:TJB8"/>
    <mergeCell ref="TGA8:TGH8"/>
    <mergeCell ref="TGI8:TGP8"/>
    <mergeCell ref="TGQ8:TGX8"/>
    <mergeCell ref="TGY8:THF8"/>
    <mergeCell ref="THG8:THN8"/>
    <mergeCell ref="TEM8:TET8"/>
    <mergeCell ref="TEU8:TFB8"/>
    <mergeCell ref="TFC8:TFJ8"/>
    <mergeCell ref="TFK8:TFR8"/>
    <mergeCell ref="TFS8:TFZ8"/>
    <mergeCell ref="TPG8:TPN8"/>
    <mergeCell ref="TPO8:TPV8"/>
    <mergeCell ref="TPW8:TQD8"/>
    <mergeCell ref="TQE8:TQL8"/>
    <mergeCell ref="TQM8:TQT8"/>
    <mergeCell ref="TNS8:TNZ8"/>
    <mergeCell ref="TOA8:TOH8"/>
    <mergeCell ref="TOI8:TOP8"/>
    <mergeCell ref="TOQ8:TOX8"/>
    <mergeCell ref="TOY8:TPF8"/>
    <mergeCell ref="TME8:TML8"/>
    <mergeCell ref="TMM8:TMT8"/>
    <mergeCell ref="TMU8:TNB8"/>
    <mergeCell ref="TNC8:TNJ8"/>
    <mergeCell ref="TNK8:TNR8"/>
    <mergeCell ref="TKQ8:TKX8"/>
    <mergeCell ref="TKY8:TLF8"/>
    <mergeCell ref="TLG8:TLN8"/>
    <mergeCell ref="TLO8:TLV8"/>
    <mergeCell ref="TLW8:TMD8"/>
    <mergeCell ref="TVK8:TVR8"/>
    <mergeCell ref="TVS8:TVZ8"/>
    <mergeCell ref="TWA8:TWH8"/>
    <mergeCell ref="TWI8:TWP8"/>
    <mergeCell ref="TWQ8:TWX8"/>
    <mergeCell ref="TTW8:TUD8"/>
    <mergeCell ref="TUE8:TUL8"/>
    <mergeCell ref="TUM8:TUT8"/>
    <mergeCell ref="TUU8:TVB8"/>
    <mergeCell ref="TVC8:TVJ8"/>
    <mergeCell ref="TSI8:TSP8"/>
    <mergeCell ref="TSQ8:TSX8"/>
    <mergeCell ref="TSY8:TTF8"/>
    <mergeCell ref="TTG8:TTN8"/>
    <mergeCell ref="TTO8:TTV8"/>
    <mergeCell ref="TQU8:TRB8"/>
    <mergeCell ref="TRC8:TRJ8"/>
    <mergeCell ref="TRK8:TRR8"/>
    <mergeCell ref="TRS8:TRZ8"/>
    <mergeCell ref="TSA8:TSH8"/>
    <mergeCell ref="UBO8:UBV8"/>
    <mergeCell ref="UBW8:UCD8"/>
    <mergeCell ref="UCE8:UCL8"/>
    <mergeCell ref="UCM8:UCT8"/>
    <mergeCell ref="UCU8:UDB8"/>
    <mergeCell ref="UAA8:UAH8"/>
    <mergeCell ref="UAI8:UAP8"/>
    <mergeCell ref="UAQ8:UAX8"/>
    <mergeCell ref="UAY8:UBF8"/>
    <mergeCell ref="UBG8:UBN8"/>
    <mergeCell ref="TYM8:TYT8"/>
    <mergeCell ref="TYU8:TZB8"/>
    <mergeCell ref="TZC8:TZJ8"/>
    <mergeCell ref="TZK8:TZR8"/>
    <mergeCell ref="TZS8:TZZ8"/>
    <mergeCell ref="TWY8:TXF8"/>
    <mergeCell ref="TXG8:TXN8"/>
    <mergeCell ref="TXO8:TXV8"/>
    <mergeCell ref="TXW8:TYD8"/>
    <mergeCell ref="TYE8:TYL8"/>
    <mergeCell ref="UHS8:UHZ8"/>
    <mergeCell ref="UIA8:UIH8"/>
    <mergeCell ref="UII8:UIP8"/>
    <mergeCell ref="UIQ8:UIX8"/>
    <mergeCell ref="UIY8:UJF8"/>
    <mergeCell ref="UGE8:UGL8"/>
    <mergeCell ref="UGM8:UGT8"/>
    <mergeCell ref="UGU8:UHB8"/>
    <mergeCell ref="UHC8:UHJ8"/>
    <mergeCell ref="UHK8:UHR8"/>
    <mergeCell ref="UEQ8:UEX8"/>
    <mergeCell ref="UEY8:UFF8"/>
    <mergeCell ref="UFG8:UFN8"/>
    <mergeCell ref="UFO8:UFV8"/>
    <mergeCell ref="UFW8:UGD8"/>
    <mergeCell ref="UDC8:UDJ8"/>
    <mergeCell ref="UDK8:UDR8"/>
    <mergeCell ref="UDS8:UDZ8"/>
    <mergeCell ref="UEA8:UEH8"/>
    <mergeCell ref="UEI8:UEP8"/>
    <mergeCell ref="UNW8:UOD8"/>
    <mergeCell ref="UOE8:UOL8"/>
    <mergeCell ref="UOM8:UOT8"/>
    <mergeCell ref="UOU8:UPB8"/>
    <mergeCell ref="UPC8:UPJ8"/>
    <mergeCell ref="UMI8:UMP8"/>
    <mergeCell ref="UMQ8:UMX8"/>
    <mergeCell ref="UMY8:UNF8"/>
    <mergeCell ref="UNG8:UNN8"/>
    <mergeCell ref="UNO8:UNV8"/>
    <mergeCell ref="UKU8:ULB8"/>
    <mergeCell ref="ULC8:ULJ8"/>
    <mergeCell ref="ULK8:ULR8"/>
    <mergeCell ref="ULS8:ULZ8"/>
    <mergeCell ref="UMA8:UMH8"/>
    <mergeCell ref="UJG8:UJN8"/>
    <mergeCell ref="UJO8:UJV8"/>
    <mergeCell ref="UJW8:UKD8"/>
    <mergeCell ref="UKE8:UKL8"/>
    <mergeCell ref="UKM8:UKT8"/>
    <mergeCell ref="UUA8:UUH8"/>
    <mergeCell ref="UUI8:UUP8"/>
    <mergeCell ref="UUQ8:UUX8"/>
    <mergeCell ref="UUY8:UVF8"/>
    <mergeCell ref="UVG8:UVN8"/>
    <mergeCell ref="USM8:UST8"/>
    <mergeCell ref="USU8:UTB8"/>
    <mergeCell ref="UTC8:UTJ8"/>
    <mergeCell ref="UTK8:UTR8"/>
    <mergeCell ref="UTS8:UTZ8"/>
    <mergeCell ref="UQY8:URF8"/>
    <mergeCell ref="URG8:URN8"/>
    <mergeCell ref="URO8:URV8"/>
    <mergeCell ref="URW8:USD8"/>
    <mergeCell ref="USE8:USL8"/>
    <mergeCell ref="UPK8:UPR8"/>
    <mergeCell ref="UPS8:UPZ8"/>
    <mergeCell ref="UQA8:UQH8"/>
    <mergeCell ref="UQI8:UQP8"/>
    <mergeCell ref="UQQ8:UQX8"/>
    <mergeCell ref="VAE8:VAL8"/>
    <mergeCell ref="VAM8:VAT8"/>
    <mergeCell ref="VAU8:VBB8"/>
    <mergeCell ref="VBC8:VBJ8"/>
    <mergeCell ref="VBK8:VBR8"/>
    <mergeCell ref="UYQ8:UYX8"/>
    <mergeCell ref="UYY8:UZF8"/>
    <mergeCell ref="UZG8:UZN8"/>
    <mergeCell ref="UZO8:UZV8"/>
    <mergeCell ref="UZW8:VAD8"/>
    <mergeCell ref="UXC8:UXJ8"/>
    <mergeCell ref="UXK8:UXR8"/>
    <mergeCell ref="UXS8:UXZ8"/>
    <mergeCell ref="UYA8:UYH8"/>
    <mergeCell ref="UYI8:UYP8"/>
    <mergeCell ref="UVO8:UVV8"/>
    <mergeCell ref="UVW8:UWD8"/>
    <mergeCell ref="UWE8:UWL8"/>
    <mergeCell ref="UWM8:UWT8"/>
    <mergeCell ref="UWU8:UXB8"/>
    <mergeCell ref="VGI8:VGP8"/>
    <mergeCell ref="VGQ8:VGX8"/>
    <mergeCell ref="VGY8:VHF8"/>
    <mergeCell ref="VHG8:VHN8"/>
    <mergeCell ref="VHO8:VHV8"/>
    <mergeCell ref="VEU8:VFB8"/>
    <mergeCell ref="VFC8:VFJ8"/>
    <mergeCell ref="VFK8:VFR8"/>
    <mergeCell ref="VFS8:VFZ8"/>
    <mergeCell ref="VGA8:VGH8"/>
    <mergeCell ref="VDG8:VDN8"/>
    <mergeCell ref="VDO8:VDV8"/>
    <mergeCell ref="VDW8:VED8"/>
    <mergeCell ref="VEE8:VEL8"/>
    <mergeCell ref="VEM8:VET8"/>
    <mergeCell ref="VBS8:VBZ8"/>
    <mergeCell ref="VCA8:VCH8"/>
    <mergeCell ref="VCI8:VCP8"/>
    <mergeCell ref="VCQ8:VCX8"/>
    <mergeCell ref="VCY8:VDF8"/>
    <mergeCell ref="VMM8:VMT8"/>
    <mergeCell ref="VMU8:VNB8"/>
    <mergeCell ref="VNC8:VNJ8"/>
    <mergeCell ref="VNK8:VNR8"/>
    <mergeCell ref="VNS8:VNZ8"/>
    <mergeCell ref="VKY8:VLF8"/>
    <mergeCell ref="VLG8:VLN8"/>
    <mergeCell ref="VLO8:VLV8"/>
    <mergeCell ref="VLW8:VMD8"/>
    <mergeCell ref="VME8:VML8"/>
    <mergeCell ref="VJK8:VJR8"/>
    <mergeCell ref="VJS8:VJZ8"/>
    <mergeCell ref="VKA8:VKH8"/>
    <mergeCell ref="VKI8:VKP8"/>
    <mergeCell ref="VKQ8:VKX8"/>
    <mergeCell ref="VHW8:VID8"/>
    <mergeCell ref="VIE8:VIL8"/>
    <mergeCell ref="VIM8:VIT8"/>
    <mergeCell ref="VIU8:VJB8"/>
    <mergeCell ref="VJC8:VJJ8"/>
    <mergeCell ref="VSQ8:VSX8"/>
    <mergeCell ref="VSY8:VTF8"/>
    <mergeCell ref="VTG8:VTN8"/>
    <mergeCell ref="VTO8:VTV8"/>
    <mergeCell ref="VTW8:VUD8"/>
    <mergeCell ref="VRC8:VRJ8"/>
    <mergeCell ref="VRK8:VRR8"/>
    <mergeCell ref="VRS8:VRZ8"/>
    <mergeCell ref="VSA8:VSH8"/>
    <mergeCell ref="VSI8:VSP8"/>
    <mergeCell ref="VPO8:VPV8"/>
    <mergeCell ref="VPW8:VQD8"/>
    <mergeCell ref="VQE8:VQL8"/>
    <mergeCell ref="VQM8:VQT8"/>
    <mergeCell ref="VQU8:VRB8"/>
    <mergeCell ref="VOA8:VOH8"/>
    <mergeCell ref="VOI8:VOP8"/>
    <mergeCell ref="VOQ8:VOX8"/>
    <mergeCell ref="VOY8:VPF8"/>
    <mergeCell ref="VPG8:VPN8"/>
    <mergeCell ref="VYU8:VZB8"/>
    <mergeCell ref="VZC8:VZJ8"/>
    <mergeCell ref="VZK8:VZR8"/>
    <mergeCell ref="VZS8:VZZ8"/>
    <mergeCell ref="WAA8:WAH8"/>
    <mergeCell ref="VXG8:VXN8"/>
    <mergeCell ref="VXO8:VXV8"/>
    <mergeCell ref="VXW8:VYD8"/>
    <mergeCell ref="VYE8:VYL8"/>
    <mergeCell ref="VYM8:VYT8"/>
    <mergeCell ref="VVS8:VVZ8"/>
    <mergeCell ref="VWA8:VWH8"/>
    <mergeCell ref="VWI8:VWP8"/>
    <mergeCell ref="VWQ8:VWX8"/>
    <mergeCell ref="VWY8:VXF8"/>
    <mergeCell ref="VUE8:VUL8"/>
    <mergeCell ref="VUM8:VUT8"/>
    <mergeCell ref="VUU8:VVB8"/>
    <mergeCell ref="VVC8:VVJ8"/>
    <mergeCell ref="VVK8:VVR8"/>
    <mergeCell ref="WEY8:WFF8"/>
    <mergeCell ref="WFG8:WFN8"/>
    <mergeCell ref="WFO8:WFV8"/>
    <mergeCell ref="WFW8:WGD8"/>
    <mergeCell ref="WGE8:WGL8"/>
    <mergeCell ref="WDK8:WDR8"/>
    <mergeCell ref="WDS8:WDZ8"/>
    <mergeCell ref="WEA8:WEH8"/>
    <mergeCell ref="WEI8:WEP8"/>
    <mergeCell ref="WEQ8:WEX8"/>
    <mergeCell ref="WBW8:WCD8"/>
    <mergeCell ref="WCE8:WCL8"/>
    <mergeCell ref="WCM8:WCT8"/>
    <mergeCell ref="WCU8:WDB8"/>
    <mergeCell ref="WDC8:WDJ8"/>
    <mergeCell ref="WAI8:WAP8"/>
    <mergeCell ref="WAQ8:WAX8"/>
    <mergeCell ref="WAY8:WBF8"/>
    <mergeCell ref="WBG8:WBN8"/>
    <mergeCell ref="WBO8:WBV8"/>
    <mergeCell ref="WLC8:WLJ8"/>
    <mergeCell ref="WLK8:WLR8"/>
    <mergeCell ref="WLS8:WLZ8"/>
    <mergeCell ref="WMA8:WMH8"/>
    <mergeCell ref="WMI8:WMP8"/>
    <mergeCell ref="WJO8:WJV8"/>
    <mergeCell ref="WJW8:WKD8"/>
    <mergeCell ref="WKE8:WKL8"/>
    <mergeCell ref="WKM8:WKT8"/>
    <mergeCell ref="WKU8:WLB8"/>
    <mergeCell ref="WIA8:WIH8"/>
    <mergeCell ref="WII8:WIP8"/>
    <mergeCell ref="WIQ8:WIX8"/>
    <mergeCell ref="WIY8:WJF8"/>
    <mergeCell ref="WJG8:WJN8"/>
    <mergeCell ref="WGM8:WGT8"/>
    <mergeCell ref="WGU8:WHB8"/>
    <mergeCell ref="WHC8:WHJ8"/>
    <mergeCell ref="WHK8:WHR8"/>
    <mergeCell ref="WHS8:WHZ8"/>
    <mergeCell ref="WRG8:WRN8"/>
    <mergeCell ref="WRO8:WRV8"/>
    <mergeCell ref="WRW8:WSD8"/>
    <mergeCell ref="WSE8:WSL8"/>
    <mergeCell ref="WSM8:WST8"/>
    <mergeCell ref="WPS8:WPZ8"/>
    <mergeCell ref="WQA8:WQH8"/>
    <mergeCell ref="WQI8:WQP8"/>
    <mergeCell ref="WQQ8:WQX8"/>
    <mergeCell ref="WQY8:WRF8"/>
    <mergeCell ref="WOE8:WOL8"/>
    <mergeCell ref="WOM8:WOT8"/>
    <mergeCell ref="WOU8:WPB8"/>
    <mergeCell ref="WPC8:WPJ8"/>
    <mergeCell ref="WPK8:WPR8"/>
    <mergeCell ref="WMQ8:WMX8"/>
    <mergeCell ref="WMY8:WNF8"/>
    <mergeCell ref="WNG8:WNN8"/>
    <mergeCell ref="WNO8:WNV8"/>
    <mergeCell ref="WNW8:WOD8"/>
    <mergeCell ref="WXK8:WXR8"/>
    <mergeCell ref="WXS8:WXZ8"/>
    <mergeCell ref="WYA8:WYH8"/>
    <mergeCell ref="WYI8:WYP8"/>
    <mergeCell ref="WYQ8:WYX8"/>
    <mergeCell ref="WVW8:WWD8"/>
    <mergeCell ref="WWE8:WWL8"/>
    <mergeCell ref="WWM8:WWT8"/>
    <mergeCell ref="WWU8:WXB8"/>
    <mergeCell ref="WXC8:WXJ8"/>
    <mergeCell ref="WUI8:WUP8"/>
    <mergeCell ref="WUQ8:WUX8"/>
    <mergeCell ref="WUY8:WVF8"/>
    <mergeCell ref="WVG8:WVN8"/>
    <mergeCell ref="WVO8:WVV8"/>
    <mergeCell ref="WSU8:WTB8"/>
    <mergeCell ref="WTC8:WTJ8"/>
    <mergeCell ref="WTK8:WTR8"/>
    <mergeCell ref="WTS8:WTZ8"/>
    <mergeCell ref="WUA8:WUH8"/>
    <mergeCell ref="XDO8:XDV8"/>
    <mergeCell ref="XDW8:XED8"/>
    <mergeCell ref="XEE8:XEL8"/>
    <mergeCell ref="XEM8:XET8"/>
    <mergeCell ref="XCA8:XCH8"/>
    <mergeCell ref="XCI8:XCP8"/>
    <mergeCell ref="XCQ8:XCX8"/>
    <mergeCell ref="XCY8:XDF8"/>
    <mergeCell ref="XDG8:XDN8"/>
    <mergeCell ref="XAM8:XAT8"/>
    <mergeCell ref="XAU8:XBB8"/>
    <mergeCell ref="XBC8:XBJ8"/>
    <mergeCell ref="XBK8:XBR8"/>
    <mergeCell ref="XBS8:XBZ8"/>
    <mergeCell ref="WYY8:WZF8"/>
    <mergeCell ref="WZG8:WZN8"/>
    <mergeCell ref="WZO8:WZV8"/>
    <mergeCell ref="WZW8:XAD8"/>
    <mergeCell ref="XAE8:XAL8"/>
  </mergeCells>
  <printOptions horizontalCentered="1" gridLinesSet="0"/>
  <pageMargins left="1.0236220472440944" right="0.43307086614173229" top="0.35433070866141736" bottom="0.35433070866141736" header="0.15748031496062992" footer="0"/>
  <pageSetup paperSize="9" scale="55" firstPageNumber="32" fitToHeight="25" orientation="portrait" useFirstPageNumber="1" verticalDpi="300" r:id="rId1"/>
  <headerFooter>
    <oddHeader>&amp;C&amp;P</oddHeader>
  </headerFooter>
  <rowBreaks count="4" manualBreakCount="4">
    <brk id="492" max="9" man="1"/>
    <brk id="559" max="9" man="1"/>
    <brk id="627" max="9" man="1"/>
    <brk id="694" max="9" man="1"/>
  </rowBreaks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6</vt:i4>
      </vt:variant>
    </vt:vector>
  </HeadingPairs>
  <TitlesOfParts>
    <vt:vector size="9" baseType="lpstr">
      <vt:lpstr>ПРИЛОЖЕНИЕ № 3 (расх)</vt:lpstr>
      <vt:lpstr>ПРИЛОЖЕНИЕ №  4 (расх)</vt:lpstr>
      <vt:lpstr>ПРИЛОЖЕНИЕ № 5 (расх)</vt:lpstr>
      <vt:lpstr>'ПРИЛОЖЕНИЕ №  4 (расх)'!Заголовки_для_печати</vt:lpstr>
      <vt:lpstr>'ПРИЛОЖЕНИЕ № 3 (расх)'!Заголовки_для_печати</vt:lpstr>
      <vt:lpstr>'ПРИЛОЖЕНИЕ № 5 (расх)'!Заголовки_для_печати</vt:lpstr>
      <vt:lpstr>'ПРИЛОЖЕНИЕ №  4 (расх)'!Область_печати</vt:lpstr>
      <vt:lpstr>'ПРИЛОЖЕНИЕ № 3 (расх)'!Область_печати</vt:lpstr>
      <vt:lpstr>'ПРИЛОЖЕНИЕ № 5 (расх)'!Область_печати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User</cp:lastModifiedBy>
  <cp:lastPrinted>2020-12-23T23:25:52Z</cp:lastPrinted>
  <dcterms:created xsi:type="dcterms:W3CDTF">1996-10-08T23:32:33Z</dcterms:created>
  <dcterms:modified xsi:type="dcterms:W3CDTF">2020-12-28T00:49:26Z</dcterms:modified>
</cp:coreProperties>
</file>