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I200" i="1" l="1"/>
  <c r="I199" i="1" s="1"/>
  <c r="I238" i="1"/>
  <c r="J238" i="1" s="1"/>
  <c r="J208" i="1"/>
  <c r="J207" i="1"/>
  <c r="J206" i="1"/>
  <c r="J205" i="1"/>
  <c r="J204" i="1"/>
  <c r="J203" i="1"/>
  <c r="J202" i="1"/>
  <c r="J173" i="1"/>
  <c r="J130" i="1"/>
  <c r="J129" i="1"/>
  <c r="J128" i="1"/>
  <c r="J127" i="1"/>
  <c r="J126" i="1"/>
  <c r="J125" i="1"/>
  <c r="J124" i="1"/>
  <c r="J123" i="1"/>
  <c r="J89" i="1"/>
  <c r="J88" i="1"/>
  <c r="J86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I246" i="1"/>
  <c r="J246" i="1" s="1"/>
  <c r="I239" i="1"/>
  <c r="J239" i="1" s="1"/>
  <c r="I231" i="1"/>
  <c r="J231" i="1" s="1"/>
  <c r="I223" i="1"/>
  <c r="I222" i="1" s="1"/>
  <c r="I215" i="1"/>
  <c r="I214" i="1" s="1"/>
  <c r="J214" i="1" s="1"/>
  <c r="I201" i="1"/>
  <c r="J201" i="1" s="1"/>
  <c r="I194" i="1"/>
  <c r="I193" i="1" s="1"/>
  <c r="J193" i="1" s="1"/>
  <c r="I187" i="1"/>
  <c r="J187" i="1" s="1"/>
  <c r="I180" i="1"/>
  <c r="I179" i="1" s="1"/>
  <c r="J179" i="1" s="1"/>
  <c r="I173" i="1"/>
  <c r="I172" i="1" s="1"/>
  <c r="I166" i="1"/>
  <c r="I165" i="1" s="1"/>
  <c r="I164" i="1" s="1"/>
  <c r="I159" i="1"/>
  <c r="I152" i="1"/>
  <c r="I151" i="1" s="1"/>
  <c r="J151" i="1" s="1"/>
  <c r="I145" i="1"/>
  <c r="I144" i="1" s="1"/>
  <c r="I138" i="1"/>
  <c r="I122" i="1"/>
  <c r="I121" i="1" s="1"/>
  <c r="I115" i="1"/>
  <c r="I114" i="1" s="1"/>
  <c r="I113" i="1" s="1"/>
  <c r="I107" i="1"/>
  <c r="I106" i="1" s="1"/>
  <c r="I105" i="1" s="1"/>
  <c r="I100" i="1"/>
  <c r="I97" i="1"/>
  <c r="J97" i="1" s="1"/>
  <c r="I90" i="1"/>
  <c r="J90" i="1" s="1"/>
  <c r="I87" i="1"/>
  <c r="I86" i="1" s="1"/>
  <c r="I85" i="1" s="1"/>
  <c r="J85" i="1" s="1"/>
  <c r="I84" i="1"/>
  <c r="J84" i="1" s="1"/>
  <c r="I77" i="1"/>
  <c r="I33" i="1"/>
  <c r="I32" i="1" s="1"/>
  <c r="J32" i="1" s="1"/>
  <c r="I30" i="1"/>
  <c r="I29" i="1" s="1"/>
  <c r="I28" i="1" s="1"/>
  <c r="I23" i="1"/>
  <c r="I20" i="1"/>
  <c r="J20" i="1" s="1"/>
  <c r="I143" i="1" l="1"/>
  <c r="J144" i="1"/>
  <c r="J33" i="1"/>
  <c r="J115" i="1"/>
  <c r="J180" i="1"/>
  <c r="J87" i="1"/>
  <c r="J106" i="1"/>
  <c r="J145" i="1"/>
  <c r="J200" i="1"/>
  <c r="J215" i="1"/>
  <c r="J30" i="1"/>
  <c r="J107" i="1"/>
  <c r="J152" i="1"/>
  <c r="J164" i="1"/>
  <c r="I163" i="1"/>
  <c r="J105" i="1"/>
  <c r="I104" i="1"/>
  <c r="I178" i="1"/>
  <c r="I150" i="1"/>
  <c r="J23" i="1"/>
  <c r="I22" i="1"/>
  <c r="J100" i="1"/>
  <c r="I99" i="1"/>
  <c r="I137" i="1"/>
  <c r="J138" i="1"/>
  <c r="J113" i="1"/>
  <c r="I112" i="1"/>
  <c r="J166" i="1"/>
  <c r="J194" i="1"/>
  <c r="I192" i="1"/>
  <c r="J143" i="1"/>
  <c r="I142" i="1"/>
  <c r="J28" i="1"/>
  <c r="I83" i="1"/>
  <c r="I96" i="1"/>
  <c r="J29" i="1"/>
  <c r="J223" i="1"/>
  <c r="I213" i="1"/>
  <c r="J199" i="1"/>
  <c r="I198" i="1"/>
  <c r="J172" i="1"/>
  <c r="I171" i="1"/>
  <c r="J77" i="1"/>
  <c r="I76" i="1"/>
  <c r="J121" i="1"/>
  <c r="I120" i="1"/>
  <c r="I158" i="1"/>
  <c r="J159" i="1"/>
  <c r="J222" i="1"/>
  <c r="I221" i="1"/>
  <c r="I19" i="1"/>
  <c r="I31" i="1"/>
  <c r="J31" i="1" s="1"/>
  <c r="J114" i="1"/>
  <c r="J122" i="1"/>
  <c r="J165" i="1"/>
  <c r="I230" i="1"/>
  <c r="I237" i="1"/>
  <c r="I186" i="1"/>
  <c r="I245" i="1"/>
  <c r="J198" i="1" l="1"/>
  <c r="I197" i="1"/>
  <c r="I103" i="1"/>
  <c r="J104" i="1"/>
  <c r="I157" i="1"/>
  <c r="J158" i="1"/>
  <c r="J96" i="1"/>
  <c r="I95" i="1"/>
  <c r="J142" i="1"/>
  <c r="I141" i="1"/>
  <c r="J137" i="1"/>
  <c r="I136" i="1"/>
  <c r="I185" i="1"/>
  <c r="J186" i="1"/>
  <c r="I220" i="1"/>
  <c r="J221" i="1"/>
  <c r="J120" i="1"/>
  <c r="I119" i="1"/>
  <c r="I170" i="1"/>
  <c r="J171" i="1"/>
  <c r="J213" i="1"/>
  <c r="I212" i="1"/>
  <c r="J83" i="1"/>
  <c r="I82" i="1"/>
  <c r="J112" i="1"/>
  <c r="I111" i="1"/>
  <c r="I98" i="1"/>
  <c r="J98" i="1" s="1"/>
  <c r="J99" i="1"/>
  <c r="I149" i="1"/>
  <c r="J150" i="1"/>
  <c r="I162" i="1"/>
  <c r="J163" i="1"/>
  <c r="I229" i="1"/>
  <c r="J230" i="1"/>
  <c r="I75" i="1"/>
  <c r="J76" i="1"/>
  <c r="I21" i="1"/>
  <c r="J21" i="1" s="1"/>
  <c r="J22" i="1"/>
  <c r="I244" i="1"/>
  <c r="J245" i="1"/>
  <c r="J19" i="1"/>
  <c r="I18" i="1"/>
  <c r="J237" i="1"/>
  <c r="I236" i="1"/>
  <c r="I27" i="1"/>
  <c r="J192" i="1"/>
  <c r="I191" i="1"/>
  <c r="J178" i="1"/>
  <c r="I177" i="1"/>
  <c r="I135" i="1" l="1"/>
  <c r="J136" i="1"/>
  <c r="I74" i="1"/>
  <c r="J75" i="1"/>
  <c r="I169" i="1"/>
  <c r="J170" i="1"/>
  <c r="J220" i="1"/>
  <c r="I219" i="1"/>
  <c r="I102" i="1"/>
  <c r="J103" i="1"/>
  <c r="I17" i="1"/>
  <c r="J18" i="1"/>
  <c r="I110" i="1"/>
  <c r="J111" i="1"/>
  <c r="J212" i="1"/>
  <c r="I211" i="1"/>
  <c r="J119" i="1"/>
  <c r="I118" i="1"/>
  <c r="I140" i="1"/>
  <c r="J141" i="1"/>
  <c r="J197" i="1"/>
  <c r="I196" i="1"/>
  <c r="J236" i="1"/>
  <c r="I235" i="1"/>
  <c r="I81" i="1"/>
  <c r="J82" i="1"/>
  <c r="I94" i="1"/>
  <c r="J95" i="1"/>
  <c r="J191" i="1"/>
  <c r="I190" i="1"/>
  <c r="J244" i="1"/>
  <c r="I243" i="1"/>
  <c r="I161" i="1"/>
  <c r="J162" i="1"/>
  <c r="J177" i="1"/>
  <c r="I176" i="1"/>
  <c r="I26" i="1"/>
  <c r="J27" i="1"/>
  <c r="I228" i="1"/>
  <c r="J229" i="1"/>
  <c r="I148" i="1"/>
  <c r="J149" i="1"/>
  <c r="J185" i="1"/>
  <c r="I184" i="1"/>
  <c r="J157" i="1"/>
  <c r="I156" i="1"/>
  <c r="I183" i="1" l="1"/>
  <c r="J184" i="1"/>
  <c r="I175" i="1"/>
  <c r="J176" i="1"/>
  <c r="J228" i="1"/>
  <c r="I227" i="1"/>
  <c r="I93" i="1"/>
  <c r="J94" i="1"/>
  <c r="I139" i="1"/>
  <c r="J139" i="1" s="1"/>
  <c r="J140" i="1"/>
  <c r="J17" i="1"/>
  <c r="I16" i="1"/>
  <c r="J74" i="1"/>
  <c r="I73" i="1"/>
  <c r="J156" i="1"/>
  <c r="I155" i="1"/>
  <c r="I189" i="1"/>
  <c r="J190" i="1"/>
  <c r="J196" i="1"/>
  <c r="I195" i="1"/>
  <c r="J195" i="1" s="1"/>
  <c r="I117" i="1"/>
  <c r="J118" i="1"/>
  <c r="J243" i="1"/>
  <c r="I242" i="1"/>
  <c r="J235" i="1"/>
  <c r="I234" i="1"/>
  <c r="J211" i="1"/>
  <c r="I210" i="1"/>
  <c r="J219" i="1"/>
  <c r="I218" i="1"/>
  <c r="I147" i="1"/>
  <c r="J148" i="1"/>
  <c r="I25" i="1"/>
  <c r="J26" i="1"/>
  <c r="J161" i="1"/>
  <c r="I160" i="1"/>
  <c r="J160" i="1" s="1"/>
  <c r="J81" i="1"/>
  <c r="I80" i="1"/>
  <c r="I109" i="1"/>
  <c r="J110" i="1"/>
  <c r="I101" i="1"/>
  <c r="J101" i="1" s="1"/>
  <c r="J102" i="1"/>
  <c r="I168" i="1"/>
  <c r="J169" i="1"/>
  <c r="I134" i="1"/>
  <c r="J135" i="1"/>
  <c r="I133" i="1" l="1"/>
  <c r="J134" i="1"/>
  <c r="J25" i="1"/>
  <c r="I24" i="1"/>
  <c r="J24" i="1" s="1"/>
  <c r="J117" i="1"/>
  <c r="I116" i="1"/>
  <c r="J116" i="1" s="1"/>
  <c r="I188" i="1"/>
  <c r="J188" i="1" s="1"/>
  <c r="J189" i="1"/>
  <c r="J183" i="1"/>
  <c r="I182" i="1"/>
  <c r="J210" i="1"/>
  <c r="I209" i="1"/>
  <c r="J209" i="1" s="1"/>
  <c r="I241" i="1"/>
  <c r="J242" i="1"/>
  <c r="J155" i="1"/>
  <c r="I154" i="1"/>
  <c r="J16" i="1"/>
  <c r="I15" i="1"/>
  <c r="J168" i="1"/>
  <c r="I167" i="1"/>
  <c r="J167" i="1" s="1"/>
  <c r="J109" i="1"/>
  <c r="I108" i="1"/>
  <c r="J108" i="1" s="1"/>
  <c r="J147" i="1"/>
  <c r="I146" i="1"/>
  <c r="J146" i="1" s="1"/>
  <c r="J93" i="1"/>
  <c r="I92" i="1"/>
  <c r="J175" i="1"/>
  <c r="I174" i="1"/>
  <c r="J174" i="1" s="1"/>
  <c r="J80" i="1"/>
  <c r="I79" i="1"/>
  <c r="J218" i="1"/>
  <c r="I217" i="1"/>
  <c r="J234" i="1"/>
  <c r="I233" i="1"/>
  <c r="J73" i="1"/>
  <c r="I72" i="1"/>
  <c r="J227" i="1"/>
  <c r="I226" i="1"/>
  <c r="J15" i="1" l="1"/>
  <c r="I14" i="1"/>
  <c r="I71" i="1"/>
  <c r="J72" i="1"/>
  <c r="J217" i="1"/>
  <c r="I216" i="1"/>
  <c r="J216" i="1" s="1"/>
  <c r="I153" i="1"/>
  <c r="J153" i="1" s="1"/>
  <c r="J154" i="1"/>
  <c r="J226" i="1"/>
  <c r="I225" i="1"/>
  <c r="J233" i="1"/>
  <c r="I78" i="1"/>
  <c r="J78" i="1" s="1"/>
  <c r="J79" i="1"/>
  <c r="J92" i="1"/>
  <c r="I91" i="1"/>
  <c r="J91" i="1" s="1"/>
  <c r="J182" i="1"/>
  <c r="I181" i="1"/>
  <c r="J181" i="1" s="1"/>
  <c r="I240" i="1"/>
  <c r="J240" i="1" s="1"/>
  <c r="J241" i="1"/>
  <c r="J133" i="1"/>
  <c r="I132" i="1"/>
  <c r="J132" i="1" l="1"/>
  <c r="I131" i="1"/>
  <c r="J131" i="1" s="1"/>
  <c r="J225" i="1"/>
  <c r="I224" i="1"/>
  <c r="J224" i="1" s="1"/>
  <c r="I13" i="1"/>
  <c r="J14" i="1"/>
  <c r="I232" i="1"/>
  <c r="J232" i="1" s="1"/>
  <c r="I70" i="1"/>
  <c r="J70" i="1" s="1"/>
  <c r="J71" i="1"/>
  <c r="I12" i="1" l="1"/>
  <c r="J12" i="1" s="1"/>
  <c r="J13" i="1"/>
</calcChain>
</file>

<file path=xl/sharedStrings.xml><?xml version="1.0" encoding="utf-8"?>
<sst xmlns="http://schemas.openxmlformats.org/spreadsheetml/2006/main" count="932" uniqueCount="198">
  <si>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</si>
  <si>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</si>
  <si>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</si>
  <si>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</si>
  <si>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</si>
  <si>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</si>
  <si>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</si>
  <si>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</si>
  <si>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</si>
  <si>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</si>
  <si>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</si>
  <si>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</si>
  <si>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</si>
  <si>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</si>
  <si>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</si>
  <si>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</si>
  <si>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</si>
  <si>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</si>
  <si>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</si>
  <si>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</si>
  <si>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</si>
  <si>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</si>
  <si>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</si>
  <si>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Администрация Среднеканского муниципального округа Магаданской области</t>
  </si>
  <si>
    <t>701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</si>
  <si>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</si>
  <si>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</si>
  <si>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</si>
  <si>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</si>
  <si>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</si>
  <si>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</si>
  <si>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</si>
  <si>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</si>
  <si>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ОБРАЗОВАНИЕ</t>
  </si>
  <si>
    <t>07</t>
  </si>
  <si>
    <t>Другие вопросы в области образования</t>
  </si>
  <si>
    <t>09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</si>
  <si>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</si>
  <si>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</si>
  <si>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</si>
  <si>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</si>
  <si>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</si>
  <si>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0400ВS3930</t>
  </si>
  <si>
    <t>Расходы на выплаты персоналу казенных учреждений</t>
  </si>
  <si>
    <t>110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</si>
  <si>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</si>
  <si>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</si>
  <si>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</si>
  <si>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0400ЦS3930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</si>
  <si>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</si>
  <si>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</si>
  <si>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</si>
  <si>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0400ШS3930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</si>
  <si>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</si>
  <si>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</si>
  <si>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</si>
  <si>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</si>
  <si>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</si>
  <si>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</si>
  <si>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</si>
  <si>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</si>
  <si>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</si>
  <si>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</si>
  <si>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Дошкольное образование</t>
  </si>
  <si>
    <t>01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</si>
  <si>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</si>
  <si>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</si>
  <si>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</si>
  <si>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</si>
  <si>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Расходы на единую субвенцию в дошкольных учреждениях</t>
  </si>
  <si>
    <t>1001674200</t>
  </si>
  <si>
    <t>Расходы на развитие муниципальных образовательных организаций, в сельской школе</t>
  </si>
  <si>
    <t>1001В00000</t>
  </si>
  <si>
    <t>Расходы на единую субвенцию общего образования в сельской школе</t>
  </si>
  <si>
    <t>1001В74200</t>
  </si>
  <si>
    <t>Общее образование</t>
  </si>
  <si>
    <t>02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</si>
  <si>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</si>
  <si>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</si>
  <si>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</si>
  <si>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</si>
  <si>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развитие деятельности центра дополнительного образования</t>
  </si>
  <si>
    <t>1001Ц00000</t>
  </si>
  <si>
    <t>Расходы на единую субвенцию в центре дополнительного образования</t>
  </si>
  <si>
    <t>1001Ц74200</t>
  </si>
  <si>
    <t>Дополнительное образование детей</t>
  </si>
  <si>
    <t>03</t>
  </si>
  <si>
    <t>Расходы на развитие муниципальных образовательных организаций. общеобразовательных школ</t>
  </si>
  <si>
    <t>1001Ш00000</t>
  </si>
  <si>
    <t>Расходы на единую субвенцию в общеобразовательных школах</t>
  </si>
  <si>
    <t>1001Ш74200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</si>
  <si>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</si>
  <si>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</si>
  <si>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</si>
  <si>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</si>
  <si>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</si>
  <si>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</si>
  <si>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</si>
  <si>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</si>
  <si>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</si>
  <si>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</si>
  <si>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выплаты именной стипендии</t>
  </si>
  <si>
    <t>1030000000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</si>
  <si>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</si>
  <si>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</si>
  <si>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</si>
  <si>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</si>
  <si>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Молодежная политика</t>
  </si>
  <si>
    <t>Стипендии</t>
  </si>
  <si>
    <t>340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</si>
  <si>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</si>
  <si>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</si>
  <si>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</si>
  <si>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</si>
  <si>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</si>
  <si>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</si>
  <si>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</si>
  <si>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</si>
  <si>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</si>
  <si>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</si>
  <si>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</si>
  <si>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</si>
  <si>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</si>
  <si>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</si>
  <si>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</si>
  <si>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</si>
  <si>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</si>
  <si>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</si>
  <si>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</si>
  <si>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</si>
  <si>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</si>
  <si>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</si>
  <si>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</si>
  <si>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</si>
  <si>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</si>
  <si>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</si>
  <si>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</si>
  <si>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</si>
  <si>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</si>
  <si>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</si>
  <si>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</si>
  <si>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</si>
  <si>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</si>
  <si>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</si>
  <si>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</si>
  <si>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</si>
  <si>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</si>
  <si>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</si>
  <si>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</si>
  <si>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</si>
  <si>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</si>
  <si>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</si>
  <si>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</si>
  <si>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</si>
  <si>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Расходы на создание условий для обследования опекаемых детей и детей, состоящих на учете в КПДН</t>
  </si>
  <si>
    <t>1050010000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</si>
  <si>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</si>
  <si>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</si>
  <si>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Расходы на софинансирование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</si>
  <si>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1051ШS3090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</si>
  <si>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</si>
  <si>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</si>
  <si>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</si>
  <si>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</si>
  <si>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</si>
  <si>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</si>
  <si>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</si>
  <si>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</si>
  <si>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Обеспечение учреждений физической культуры и спорта</t>
  </si>
  <si>
    <t>1701С00000</t>
  </si>
  <si>
    <t>Расходы на единую субвенцию в учреждениях спорта</t>
  </si>
  <si>
    <t>1701С74200</t>
  </si>
  <si>
    <t>ФИЗИЧЕСКАЯ КУЛЬТУРА И СПОРТ</t>
  </si>
  <si>
    <t>11</t>
  </si>
  <si>
    <t>Спорт высших достижений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</si>
  <si>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</si>
  <si>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</si>
  <si>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</si>
  <si>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</si>
  <si>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на единую субвенцию в библиотечной системе</t>
  </si>
  <si>
    <t>1801Б74200</t>
  </si>
  <si>
    <t>КУЛЬТУРА, КИНЕМАТОГРАФИЯ</t>
  </si>
  <si>
    <t>08</t>
  </si>
  <si>
    <t>Культура</t>
  </si>
  <si>
    <t>Комплексное совершенствование системы управления учреждений культуры, в клубной системы</t>
  </si>
  <si>
    <t>1801К00000</t>
  </si>
  <si>
    <t>Расходы на единую субвенцию в клубной системе</t>
  </si>
  <si>
    <t>1801К74200</t>
  </si>
  <si>
    <t>Другие вопросы в области культуры, кинематографии</t>
  </si>
  <si>
    <t>04</t>
  </si>
  <si>
    <t>Приложение № 6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</si>
  <si>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</si>
  <si>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</si>
  <si>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</si>
  <si>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ИСПОЛНЕНИЕ БЮДЖЕТА МУНИЦИПАЛЬНОГО ОБРАЗОВАНИЯ "СРЕДНЕКАНСКИЙ МУНИЦИПАЛЬНЫЙ ОКРУГ МАГАДАНСКОЙ ОБЛАСТИ" ПО РАСХОДАМ НАПРАВЛЕННЫХ НА ГОСУДАРСТВЕННУЮ ПОДДЕРЖКУ СЕМЬИ И ДЕТЕЙ ЗА I КВАРТАЛ 2024 ГОДА</t>
  </si>
  <si>
    <t>Исполнено на 01.04.2024 г.</t>
  </si>
  <si>
    <t>План                          на 2024 год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</si>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</sst>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3" x14ac:knownFonts="1">
    <font>
      <sz val="10"/>
      <name val="Arial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right" wrapText="1"/>
    </xf>
    <xf numFmtId="2" fontId="11" fillId="0" borderId="0" xfId="0" applyNumberFormat="1" applyFont="1" applyAlignment="1">
      <alignment horizontal="center" wrapText="1"/>
    </xf>
    <xf numFmtId="0" fontId="9" fillId="0" borderId="1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1;&#1071;%20&#1056;&#1040;&#1041;&#1054;&#1058;&#1067;/&#1076;&#1083;&#1103;%20&#1086;&#1087;&#1077;&#1088;&#1072;&#1090;&#1080;&#1074;&#1082;&#1080;/2024/&#1055;&#1088;&#1080;&#1083;%2015%20&#1080;%2017/&#1087;&#1088;&#1080;&#1083;%2015%20&#1080;%2017%20&#1085;&#1072;%2001.04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Доходы"/>
      <sheetName val="Расходы"/>
    </sheetNames>
    <sheetDataSet>
      <sheetData sheetId="0"/>
      <sheetData sheetId="1"/>
      <sheetData sheetId="2">
        <row r="105">
          <cell r="G105">
            <v>3951834.74</v>
          </cell>
        </row>
        <row r="106">
          <cell r="G106">
            <v>4619.12</v>
          </cell>
        </row>
        <row r="107">
          <cell r="G107">
            <v>186953.5</v>
          </cell>
        </row>
        <row r="108">
          <cell r="G108">
            <v>1025137.52</v>
          </cell>
        </row>
        <row r="109">
          <cell r="G109">
            <v>1394.99</v>
          </cell>
        </row>
        <row r="110">
          <cell r="G110">
            <v>1257452.1499999999</v>
          </cell>
        </row>
        <row r="111">
          <cell r="G111">
            <v>323802.28999999998</v>
          </cell>
        </row>
        <row r="112">
          <cell r="G112">
            <v>2052239.42</v>
          </cell>
        </row>
        <row r="113">
          <cell r="G113">
            <v>93178.53</v>
          </cell>
        </row>
        <row r="114">
          <cell r="G114">
            <v>117166.14</v>
          </cell>
        </row>
        <row r="115">
          <cell r="G115">
            <v>558134.59</v>
          </cell>
        </row>
        <row r="116">
          <cell r="G116">
            <v>28140</v>
          </cell>
        </row>
        <row r="120">
          <cell r="G120">
            <v>309.89</v>
          </cell>
        </row>
        <row r="121">
          <cell r="G121">
            <v>59600</v>
          </cell>
        </row>
        <row r="132">
          <cell r="G132">
            <v>2509039.6800000002</v>
          </cell>
        </row>
        <row r="133">
          <cell r="G133">
            <v>5235</v>
          </cell>
        </row>
        <row r="134">
          <cell r="G134">
            <v>739704.63</v>
          </cell>
        </row>
        <row r="135">
          <cell r="G135">
            <v>2858826.25</v>
          </cell>
        </row>
        <row r="136">
          <cell r="G136">
            <v>52724.639999999999</v>
          </cell>
        </row>
        <row r="137">
          <cell r="G137">
            <v>6559.55</v>
          </cell>
        </row>
        <row r="138">
          <cell r="G138">
            <v>10188.44</v>
          </cell>
        </row>
        <row r="139">
          <cell r="G139">
            <v>97439.32</v>
          </cell>
        </row>
        <row r="140">
          <cell r="G140">
            <v>654039.56000000006</v>
          </cell>
        </row>
        <row r="141">
          <cell r="G141">
            <v>1580.98</v>
          </cell>
        </row>
        <row r="142">
          <cell r="G142">
            <v>188071.52</v>
          </cell>
        </row>
        <row r="143">
          <cell r="G143">
            <v>723557.46</v>
          </cell>
        </row>
        <row r="144">
          <cell r="G144">
            <v>15922.91</v>
          </cell>
        </row>
        <row r="145">
          <cell r="G145">
            <v>1980.98</v>
          </cell>
        </row>
        <row r="146">
          <cell r="G146">
            <v>66729.45</v>
          </cell>
        </row>
        <row r="147">
          <cell r="G147">
            <v>9093.02</v>
          </cell>
        </row>
        <row r="153">
          <cell r="G153">
            <v>4335209.4800000004</v>
          </cell>
        </row>
        <row r="154">
          <cell r="G154">
            <v>29816.58</v>
          </cell>
        </row>
        <row r="155">
          <cell r="G155">
            <v>108714.53</v>
          </cell>
        </row>
        <row r="156">
          <cell r="G156">
            <v>1088488.3600000001</v>
          </cell>
        </row>
        <row r="157">
          <cell r="G157">
            <v>12131.94</v>
          </cell>
        </row>
        <row r="158">
          <cell r="G158">
            <v>200130.42</v>
          </cell>
        </row>
        <row r="159">
          <cell r="G159">
            <v>1146667.6100000001</v>
          </cell>
        </row>
        <row r="160">
          <cell r="G160">
            <v>273515.14</v>
          </cell>
        </row>
        <row r="161">
          <cell r="G161">
            <v>5533079.5700000003</v>
          </cell>
        </row>
        <row r="162">
          <cell r="G162">
            <v>119730.27</v>
          </cell>
        </row>
        <row r="163">
          <cell r="G163">
            <v>33794.26</v>
          </cell>
        </row>
        <row r="164">
          <cell r="G164">
            <v>274293.03000000003</v>
          </cell>
        </row>
        <row r="165">
          <cell r="G165">
            <v>1356674.75</v>
          </cell>
        </row>
        <row r="166">
          <cell r="G166">
            <v>36158.5</v>
          </cell>
        </row>
        <row r="167">
          <cell r="G167">
            <v>10205.870000000001</v>
          </cell>
        </row>
        <row r="172">
          <cell r="G172">
            <v>134178.87</v>
          </cell>
        </row>
        <row r="173">
          <cell r="G173">
            <v>39679.519999999997</v>
          </cell>
        </row>
        <row r="174">
          <cell r="G174">
            <v>498704.73</v>
          </cell>
        </row>
        <row r="175">
          <cell r="G175">
            <v>43765</v>
          </cell>
        </row>
        <row r="176">
          <cell r="G176">
            <v>20000</v>
          </cell>
        </row>
        <row r="177">
          <cell r="G177">
            <v>270000</v>
          </cell>
        </row>
        <row r="178">
          <cell r="G178">
            <v>263166.26</v>
          </cell>
        </row>
        <row r="179">
          <cell r="G179">
            <v>5000</v>
          </cell>
        </row>
        <row r="180">
          <cell r="G180">
            <v>130000</v>
          </cell>
        </row>
        <row r="181">
          <cell r="G181">
            <v>60352.12</v>
          </cell>
        </row>
        <row r="182">
          <cell r="G182">
            <v>960</v>
          </cell>
        </row>
        <row r="183">
          <cell r="G183">
            <v>24835</v>
          </cell>
        </row>
        <row r="184">
          <cell r="G184">
            <v>4878.05</v>
          </cell>
        </row>
        <row r="185">
          <cell r="G185">
            <v>110352.12</v>
          </cell>
        </row>
        <row r="186">
          <cell r="G186">
            <v>33368</v>
          </cell>
        </row>
        <row r="187">
          <cell r="G187">
            <v>1032</v>
          </cell>
        </row>
        <row r="188">
          <cell r="G188">
            <v>350315.08</v>
          </cell>
        </row>
        <row r="189">
          <cell r="G189">
            <v>10834.48</v>
          </cell>
        </row>
        <row r="190">
          <cell r="G190">
            <v>17540</v>
          </cell>
        </row>
        <row r="191">
          <cell r="G191">
            <v>156871.59</v>
          </cell>
        </row>
        <row r="202">
          <cell r="G202">
            <v>20370.310000000001</v>
          </cell>
        </row>
        <row r="203">
          <cell r="G203">
            <v>17600.16</v>
          </cell>
        </row>
        <row r="204">
          <cell r="G204">
            <v>27157.97</v>
          </cell>
        </row>
        <row r="205">
          <cell r="G205">
            <v>42018.43</v>
          </cell>
        </row>
        <row r="206">
          <cell r="G206">
            <v>6151.86</v>
          </cell>
        </row>
        <row r="207">
          <cell r="G207">
            <v>5315.23</v>
          </cell>
        </row>
        <row r="208">
          <cell r="G208">
            <v>9369.19</v>
          </cell>
        </row>
        <row r="213">
          <cell r="G213">
            <v>284606.52</v>
          </cell>
        </row>
        <row r="214">
          <cell r="G214">
            <v>72361.179999999993</v>
          </cell>
        </row>
        <row r="215">
          <cell r="G215">
            <v>1800</v>
          </cell>
        </row>
        <row r="241">
          <cell r="G241">
            <v>86996.15</v>
          </cell>
        </row>
        <row r="242">
          <cell r="G242">
            <v>81788.240000000005</v>
          </cell>
        </row>
        <row r="244">
          <cell r="G244">
            <v>366894.97</v>
          </cell>
        </row>
        <row r="245">
          <cell r="G245">
            <v>97212.28</v>
          </cell>
        </row>
        <row r="246">
          <cell r="G246">
            <v>3600</v>
          </cell>
        </row>
        <row r="264">
          <cell r="G264">
            <v>43633.13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7"/>
  <sheetViews>
    <sheetView tabSelected="1" workbookViewId="0">
      <selection activeCell="Q4" sqref="Q4"/>
    </sheetView>
  </sheetViews>
  <sheetFormatPr defaultRowHeight="12.75" x14ac:dyDescent="0.2"/>
  <cols>
    <col min="1" max="1" width="15.28515625" style="2" customWidth="1"/>
    <col min="2" max="2" width="30.28515625" style="2" customWidth="1"/>
    <col min="3" max="3" width="10.42578125" style="2" customWidth="1"/>
    <col min="4" max="7" width="9" style="2" customWidth="1"/>
    <col min="8" max="8" width="14.85546875" style="2" customWidth="1"/>
    <col min="9" max="9" width="13" style="2" customWidth="1"/>
    <col min="10" max="10" width="13.140625" style="2" customWidth="1"/>
    <col min="11" max="16384" width="9.140625" style="2"/>
  </cols>
  <sheetData>
    <row r="1" spans="1:10" ht="15.75" x14ac:dyDescent="0.25">
      <c r="A1" s="1"/>
      <c r="B1" s="1"/>
      <c r="C1" s="1"/>
      <c r="D1" s="1"/>
      <c r="E1" s="1"/>
      <c r="F1" s="1"/>
      <c r="G1" s="1"/>
      <c r="H1" s="18" t="s">
        <v>190</v>
      </c>
      <c r="I1" s="18"/>
      <c r="J1" s="18"/>
    </row>
    <row r="2" spans="1:10" ht="15.75" x14ac:dyDescent="0.25">
      <c r="A2" s="1"/>
      <c r="B2" s="1"/>
      <c r="C2" s="1"/>
      <c r="D2" s="1"/>
      <c r="E2" s="1"/>
      <c r="F2" s="1"/>
      <c r="G2" s="1"/>
      <c r="H2" s="19" t="s">
        <v>191</v>
      </c>
      <c r="I2" s="19"/>
      <c r="J2" s="19"/>
    </row>
    <row r="3" spans="1:10" ht="15.75" x14ac:dyDescent="0.25">
      <c r="A3" s="1"/>
      <c r="B3" s="1"/>
      <c r="C3" s="1"/>
      <c r="D3" s="1"/>
      <c r="E3" s="1"/>
      <c r="F3" s="1"/>
      <c r="G3" s="1"/>
      <c r="H3" s="19" t="s">
        <v>192</v>
      </c>
      <c r="I3" s="19"/>
      <c r="J3" s="19"/>
    </row>
    <row r="4" spans="1:10" ht="15.75" x14ac:dyDescent="0.25">
      <c r="A4" s="1"/>
      <c r="B4" s="1"/>
      <c r="C4" s="1"/>
      <c r="D4" s="1"/>
      <c r="E4" s="1"/>
      <c r="F4" s="1"/>
      <c r="G4" s="1"/>
      <c r="H4" s="19" t="s">
        <v>193</v>
      </c>
      <c r="I4" s="19"/>
      <c r="J4" s="19"/>
    </row>
    <row r="5" spans="1:10" ht="15.75" x14ac:dyDescent="0.25">
      <c r="A5" s="1"/>
      <c r="B5" s="1"/>
      <c r="C5" s="1"/>
      <c r="D5" s="1"/>
      <c r="E5" s="1"/>
      <c r="F5" s="1"/>
      <c r="G5" s="1"/>
      <c r="H5" s="29" t="s">
        <v>197</v>
      </c>
      <c r="I5" s="20"/>
      <c r="J5" s="20"/>
    </row>
    <row r="6" spans="1:10" ht="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54" customHeight="1" x14ac:dyDescent="0.25">
      <c r="A7" s="21" t="s">
        <v>194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5.75" customHeight="1" x14ac:dyDescent="0.2">
      <c r="A8" s="3"/>
      <c r="B8" s="3"/>
      <c r="C8" s="4"/>
      <c r="D8" s="4"/>
      <c r="E8" s="4"/>
      <c r="F8" s="4"/>
      <c r="G8" s="4"/>
      <c r="H8" s="4"/>
      <c r="I8" s="4"/>
      <c r="J8" s="4"/>
    </row>
    <row r="9" spans="1:10" ht="15" customHeight="1" x14ac:dyDescent="0.25">
      <c r="A9" s="23" t="s">
        <v>0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ht="75.75" customHeight="1" x14ac:dyDescent="0.2">
      <c r="A10" s="25" t="s">
        <v>1</v>
      </c>
      <c r="B10" s="26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9" t="s">
        <v>196</v>
      </c>
      <c r="I10" s="9" t="s">
        <v>195</v>
      </c>
      <c r="J10" s="9" t="s">
        <v>7</v>
      </c>
    </row>
    <row r="11" spans="1:10" ht="15" customHeight="1" x14ac:dyDescent="0.2">
      <c r="A11" s="27">
        <v>1</v>
      </c>
      <c r="B11" s="28"/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</row>
    <row r="12" spans="1:10" ht="15" customHeight="1" x14ac:dyDescent="0.2">
      <c r="A12" s="22" t="s">
        <v>8</v>
      </c>
      <c r="B12" s="22"/>
      <c r="C12" s="22"/>
      <c r="D12" s="22"/>
      <c r="E12" s="22"/>
      <c r="F12" s="22"/>
      <c r="G12" s="11"/>
      <c r="H12" s="12">
        <v>185771949.31</v>
      </c>
      <c r="I12" s="13">
        <f>I13+I34+I62+I70+I224+I232</f>
        <v>16292776.020000001</v>
      </c>
      <c r="J12" s="14">
        <f>I12/H12*100</f>
        <v>8.7703100928397095</v>
      </c>
    </row>
    <row r="13" spans="1:10" ht="34.5" customHeight="1" x14ac:dyDescent="0.2">
      <c r="A13" s="16" t="s">
        <v>9</v>
      </c>
      <c r="B13" s="17"/>
      <c r="C13" s="5" t="s">
        <v>10</v>
      </c>
      <c r="D13" s="5"/>
      <c r="E13" s="5"/>
      <c r="F13" s="5"/>
      <c r="G13" s="5"/>
      <c r="H13" s="6">
        <v>7327518</v>
      </c>
      <c r="I13" s="6">
        <f>I14+I24</f>
        <v>826474.95</v>
      </c>
      <c r="J13" s="15">
        <f t="shared" ref="J13:J76" si="0">I13/H13*100</f>
        <v>11.27905724694228</v>
      </c>
    </row>
    <row r="14" spans="1:10" ht="23.25" customHeight="1" x14ac:dyDescent="0.2">
      <c r="A14" s="16" t="s">
        <v>11</v>
      </c>
      <c r="B14" s="17"/>
      <c r="C14" s="5" t="s">
        <v>12</v>
      </c>
      <c r="D14" s="5"/>
      <c r="E14" s="5"/>
      <c r="F14" s="5"/>
      <c r="G14" s="5"/>
      <c r="H14" s="6">
        <v>4885012</v>
      </c>
      <c r="I14" s="6">
        <f>I15</f>
        <v>467707.25</v>
      </c>
      <c r="J14" s="15">
        <f t="shared" si="0"/>
        <v>9.5743316495435415</v>
      </c>
    </row>
    <row r="15" spans="1:10" ht="34.5" customHeight="1" x14ac:dyDescent="0.2">
      <c r="A15" s="16" t="s">
        <v>13</v>
      </c>
      <c r="B15" s="17"/>
      <c r="C15" s="5" t="s">
        <v>14</v>
      </c>
      <c r="D15" s="5"/>
      <c r="E15" s="5"/>
      <c r="F15" s="5"/>
      <c r="G15" s="5"/>
      <c r="H15" s="6">
        <v>4885012</v>
      </c>
      <c r="I15" s="6">
        <f>I16</f>
        <v>467707.25</v>
      </c>
      <c r="J15" s="15">
        <f t="shared" si="0"/>
        <v>9.5743316495435415</v>
      </c>
    </row>
    <row r="16" spans="1:10" ht="15" customHeight="1" x14ac:dyDescent="0.2">
      <c r="A16" s="16" t="s">
        <v>15</v>
      </c>
      <c r="B16" s="17"/>
      <c r="C16" s="5" t="s">
        <v>14</v>
      </c>
      <c r="D16" s="5" t="s">
        <v>16</v>
      </c>
      <c r="E16" s="5"/>
      <c r="F16" s="5"/>
      <c r="G16" s="5"/>
      <c r="H16" s="6">
        <v>4885012</v>
      </c>
      <c r="I16" s="6">
        <f>I17</f>
        <v>467707.25</v>
      </c>
      <c r="J16" s="15">
        <f t="shared" si="0"/>
        <v>9.5743316495435415</v>
      </c>
    </row>
    <row r="17" spans="1:10" ht="15" customHeight="1" x14ac:dyDescent="0.2">
      <c r="A17" s="16" t="s">
        <v>17</v>
      </c>
      <c r="B17" s="17"/>
      <c r="C17" s="5" t="s">
        <v>14</v>
      </c>
      <c r="D17" s="5" t="s">
        <v>16</v>
      </c>
      <c r="E17" s="5" t="s">
        <v>18</v>
      </c>
      <c r="F17" s="5"/>
      <c r="G17" s="5"/>
      <c r="H17" s="6">
        <v>4885012</v>
      </c>
      <c r="I17" s="6">
        <f>I18+I21</f>
        <v>467707.25</v>
      </c>
      <c r="J17" s="15">
        <f t="shared" si="0"/>
        <v>9.5743316495435415</v>
      </c>
    </row>
    <row r="18" spans="1:10" ht="57" customHeight="1" x14ac:dyDescent="0.2">
      <c r="A18" s="16" t="s">
        <v>19</v>
      </c>
      <c r="B18" s="17"/>
      <c r="C18" s="5" t="s">
        <v>14</v>
      </c>
      <c r="D18" s="5" t="s">
        <v>16</v>
      </c>
      <c r="E18" s="5" t="s">
        <v>18</v>
      </c>
      <c r="F18" s="5" t="s">
        <v>20</v>
      </c>
      <c r="G18" s="5"/>
      <c r="H18" s="6">
        <v>4440920</v>
      </c>
      <c r="I18" s="6">
        <f>I19</f>
        <v>464107.25</v>
      </c>
      <c r="J18" s="15">
        <f t="shared" si="0"/>
        <v>10.450700530520702</v>
      </c>
    </row>
    <row r="19" spans="1:10" ht="23.25" customHeight="1" x14ac:dyDescent="0.2">
      <c r="A19" s="16" t="s">
        <v>21</v>
      </c>
      <c r="B19" s="17"/>
      <c r="C19" s="5" t="s">
        <v>14</v>
      </c>
      <c r="D19" s="5" t="s">
        <v>16</v>
      </c>
      <c r="E19" s="5" t="s">
        <v>18</v>
      </c>
      <c r="F19" s="5" t="s">
        <v>22</v>
      </c>
      <c r="G19" s="5"/>
      <c r="H19" s="6">
        <v>4440920</v>
      </c>
      <c r="I19" s="6">
        <f>I20</f>
        <v>464107.25</v>
      </c>
      <c r="J19" s="15">
        <f t="shared" si="0"/>
        <v>10.450700530520702</v>
      </c>
    </row>
    <row r="20" spans="1:10" ht="23.25" customHeight="1" x14ac:dyDescent="0.2">
      <c r="A20" s="16" t="s">
        <v>23</v>
      </c>
      <c r="B20" s="17"/>
      <c r="C20" s="5" t="s">
        <v>14</v>
      </c>
      <c r="D20" s="5" t="s">
        <v>16</v>
      </c>
      <c r="E20" s="5" t="s">
        <v>18</v>
      </c>
      <c r="F20" s="5" t="s">
        <v>22</v>
      </c>
      <c r="G20" s="5" t="s">
        <v>24</v>
      </c>
      <c r="H20" s="6">
        <v>4440920</v>
      </c>
      <c r="I20" s="6">
        <f>[1]Расходы!$G$244+[1]Расходы!$G$245</f>
        <v>464107.25</v>
      </c>
      <c r="J20" s="15">
        <f t="shared" si="0"/>
        <v>10.450700530520702</v>
      </c>
    </row>
    <row r="21" spans="1:10" ht="23.25" customHeight="1" x14ac:dyDescent="0.2">
      <c r="A21" s="16" t="s">
        <v>25</v>
      </c>
      <c r="B21" s="17"/>
      <c r="C21" s="5" t="s">
        <v>14</v>
      </c>
      <c r="D21" s="5" t="s">
        <v>16</v>
      </c>
      <c r="E21" s="5" t="s">
        <v>18</v>
      </c>
      <c r="F21" s="5" t="s">
        <v>26</v>
      </c>
      <c r="G21" s="5"/>
      <c r="H21" s="6">
        <v>444092</v>
      </c>
      <c r="I21" s="6">
        <f>I22</f>
        <v>3600</v>
      </c>
      <c r="J21" s="15">
        <f t="shared" si="0"/>
        <v>0.81064283977193907</v>
      </c>
    </row>
    <row r="22" spans="1:10" ht="23.25" customHeight="1" x14ac:dyDescent="0.2">
      <c r="A22" s="16" t="s">
        <v>27</v>
      </c>
      <c r="B22" s="17"/>
      <c r="C22" s="5" t="s">
        <v>14</v>
      </c>
      <c r="D22" s="5" t="s">
        <v>16</v>
      </c>
      <c r="E22" s="5" t="s">
        <v>18</v>
      </c>
      <c r="F22" s="5" t="s">
        <v>28</v>
      </c>
      <c r="G22" s="5"/>
      <c r="H22" s="6">
        <v>444092</v>
      </c>
      <c r="I22" s="6">
        <f>I23</f>
        <v>3600</v>
      </c>
      <c r="J22" s="15">
        <f t="shared" si="0"/>
        <v>0.81064283977193907</v>
      </c>
    </row>
    <row r="23" spans="1:10" ht="23.25" customHeight="1" x14ac:dyDescent="0.2">
      <c r="A23" s="16" t="s">
        <v>23</v>
      </c>
      <c r="B23" s="17"/>
      <c r="C23" s="5" t="s">
        <v>14</v>
      </c>
      <c r="D23" s="5" t="s">
        <v>16</v>
      </c>
      <c r="E23" s="5" t="s">
        <v>18</v>
      </c>
      <c r="F23" s="5" t="s">
        <v>28</v>
      </c>
      <c r="G23" s="5" t="s">
        <v>24</v>
      </c>
      <c r="H23" s="6">
        <v>444092</v>
      </c>
      <c r="I23" s="6">
        <f>+[1]Расходы!$G$246</f>
        <v>3600</v>
      </c>
      <c r="J23" s="15">
        <f t="shared" si="0"/>
        <v>0.81064283977193907</v>
      </c>
    </row>
    <row r="24" spans="1:10" ht="23.25" customHeight="1" x14ac:dyDescent="0.2">
      <c r="A24" s="16" t="s">
        <v>29</v>
      </c>
      <c r="B24" s="17"/>
      <c r="C24" s="5" t="s">
        <v>30</v>
      </c>
      <c r="D24" s="5"/>
      <c r="E24" s="5"/>
      <c r="F24" s="5"/>
      <c r="G24" s="5"/>
      <c r="H24" s="6">
        <v>2442506</v>
      </c>
      <c r="I24" s="6">
        <f>I25</f>
        <v>358767.7</v>
      </c>
      <c r="J24" s="15">
        <f t="shared" si="0"/>
        <v>14.688508441739756</v>
      </c>
    </row>
    <row r="25" spans="1:10" ht="34.5" customHeight="1" x14ac:dyDescent="0.2">
      <c r="A25" s="16" t="s">
        <v>31</v>
      </c>
      <c r="B25" s="17"/>
      <c r="C25" s="5" t="s">
        <v>32</v>
      </c>
      <c r="D25" s="5"/>
      <c r="E25" s="5"/>
      <c r="F25" s="5"/>
      <c r="G25" s="5"/>
      <c r="H25" s="6">
        <v>2442506</v>
      </c>
      <c r="I25" s="6">
        <f>I26</f>
        <v>358767.7</v>
      </c>
      <c r="J25" s="15">
        <f t="shared" si="0"/>
        <v>14.688508441739756</v>
      </c>
    </row>
    <row r="26" spans="1:10" ht="15" customHeight="1" x14ac:dyDescent="0.2">
      <c r="A26" s="16" t="s">
        <v>33</v>
      </c>
      <c r="B26" s="17"/>
      <c r="C26" s="5" t="s">
        <v>32</v>
      </c>
      <c r="D26" s="5" t="s">
        <v>34</v>
      </c>
      <c r="E26" s="5"/>
      <c r="F26" s="5"/>
      <c r="G26" s="5"/>
      <c r="H26" s="6">
        <v>2442506</v>
      </c>
      <c r="I26" s="6">
        <f>I27</f>
        <v>358767.7</v>
      </c>
      <c r="J26" s="15">
        <f t="shared" si="0"/>
        <v>14.688508441739756</v>
      </c>
    </row>
    <row r="27" spans="1:10" ht="15" customHeight="1" x14ac:dyDescent="0.2">
      <c r="A27" s="16" t="s">
        <v>35</v>
      </c>
      <c r="B27" s="17"/>
      <c r="C27" s="5" t="s">
        <v>32</v>
      </c>
      <c r="D27" s="5" t="s">
        <v>34</v>
      </c>
      <c r="E27" s="5" t="s">
        <v>36</v>
      </c>
      <c r="F27" s="5"/>
      <c r="G27" s="5"/>
      <c r="H27" s="6">
        <v>2442506</v>
      </c>
      <c r="I27" s="6">
        <f>I28+I31</f>
        <v>358767.7</v>
      </c>
      <c r="J27" s="15">
        <f t="shared" si="0"/>
        <v>14.688508441739756</v>
      </c>
    </row>
    <row r="28" spans="1:10" ht="57" customHeight="1" x14ac:dyDescent="0.2">
      <c r="A28" s="16" t="s">
        <v>19</v>
      </c>
      <c r="B28" s="17"/>
      <c r="C28" s="5" t="s">
        <v>32</v>
      </c>
      <c r="D28" s="5" t="s">
        <v>34</v>
      </c>
      <c r="E28" s="5" t="s">
        <v>36</v>
      </c>
      <c r="F28" s="5" t="s">
        <v>20</v>
      </c>
      <c r="G28" s="5"/>
      <c r="H28" s="6">
        <v>2220460</v>
      </c>
      <c r="I28" s="6">
        <f>I29</f>
        <v>356967.7</v>
      </c>
      <c r="J28" s="15">
        <f t="shared" si="0"/>
        <v>16.076295001936536</v>
      </c>
    </row>
    <row r="29" spans="1:10" ht="23.25" customHeight="1" x14ac:dyDescent="0.2">
      <c r="A29" s="16" t="s">
        <v>21</v>
      </c>
      <c r="B29" s="17"/>
      <c r="C29" s="5" t="s">
        <v>32</v>
      </c>
      <c r="D29" s="5" t="s">
        <v>34</v>
      </c>
      <c r="E29" s="5" t="s">
        <v>36</v>
      </c>
      <c r="F29" s="5" t="s">
        <v>22</v>
      </c>
      <c r="G29" s="5"/>
      <c r="H29" s="6">
        <v>2220460</v>
      </c>
      <c r="I29" s="6">
        <f>I30</f>
        <v>356967.7</v>
      </c>
      <c r="J29" s="15">
        <f t="shared" si="0"/>
        <v>16.076295001936536</v>
      </c>
    </row>
    <row r="30" spans="1:10" ht="23.25" customHeight="1" x14ac:dyDescent="0.2">
      <c r="A30" s="16" t="s">
        <v>23</v>
      </c>
      <c r="B30" s="17"/>
      <c r="C30" s="5" t="s">
        <v>32</v>
      </c>
      <c r="D30" s="5" t="s">
        <v>34</v>
      </c>
      <c r="E30" s="5" t="s">
        <v>36</v>
      </c>
      <c r="F30" s="5" t="s">
        <v>22</v>
      </c>
      <c r="G30" s="5" t="s">
        <v>24</v>
      </c>
      <c r="H30" s="6">
        <v>2220460</v>
      </c>
      <c r="I30" s="6">
        <f>[1]Расходы!$G$213+[1]Расходы!$G$214</f>
        <v>356967.7</v>
      </c>
      <c r="J30" s="15">
        <f t="shared" si="0"/>
        <v>16.076295001936536</v>
      </c>
    </row>
    <row r="31" spans="1:10" ht="23.25" customHeight="1" x14ac:dyDescent="0.2">
      <c r="A31" s="16" t="s">
        <v>25</v>
      </c>
      <c r="B31" s="17"/>
      <c r="C31" s="5" t="s">
        <v>32</v>
      </c>
      <c r="D31" s="5" t="s">
        <v>34</v>
      </c>
      <c r="E31" s="5" t="s">
        <v>36</v>
      </c>
      <c r="F31" s="5" t="s">
        <v>26</v>
      </c>
      <c r="G31" s="5"/>
      <c r="H31" s="6">
        <v>222046</v>
      </c>
      <c r="I31" s="6">
        <f>I32</f>
        <v>1800</v>
      </c>
      <c r="J31" s="15">
        <f t="shared" si="0"/>
        <v>0.81064283977193907</v>
      </c>
    </row>
    <row r="32" spans="1:10" ht="23.25" customHeight="1" x14ac:dyDescent="0.2">
      <c r="A32" s="16" t="s">
        <v>27</v>
      </c>
      <c r="B32" s="17"/>
      <c r="C32" s="5" t="s">
        <v>32</v>
      </c>
      <c r="D32" s="5" t="s">
        <v>34</v>
      </c>
      <c r="E32" s="5" t="s">
        <v>36</v>
      </c>
      <c r="F32" s="5" t="s">
        <v>28</v>
      </c>
      <c r="G32" s="5"/>
      <c r="H32" s="6">
        <v>222046</v>
      </c>
      <c r="I32" s="6">
        <f>I33</f>
        <v>1800</v>
      </c>
      <c r="J32" s="15">
        <f t="shared" si="0"/>
        <v>0.81064283977193907</v>
      </c>
    </row>
    <row r="33" spans="1:10" ht="23.25" customHeight="1" x14ac:dyDescent="0.2">
      <c r="A33" s="16" t="s">
        <v>23</v>
      </c>
      <c r="B33" s="17"/>
      <c r="C33" s="5" t="s">
        <v>32</v>
      </c>
      <c r="D33" s="5" t="s">
        <v>34</v>
      </c>
      <c r="E33" s="5" t="s">
        <v>36</v>
      </c>
      <c r="F33" s="5" t="s">
        <v>28</v>
      </c>
      <c r="G33" s="5" t="s">
        <v>24</v>
      </c>
      <c r="H33" s="6">
        <v>222046</v>
      </c>
      <c r="I33" s="6">
        <f>[1]Расходы!$G$215</f>
        <v>1800</v>
      </c>
      <c r="J33" s="15">
        <f t="shared" si="0"/>
        <v>0.81064283977193907</v>
      </c>
    </row>
    <row r="34" spans="1:10" ht="34.5" customHeight="1" x14ac:dyDescent="0.2">
      <c r="A34" s="16" t="s">
        <v>37</v>
      </c>
      <c r="B34" s="17"/>
      <c r="C34" s="5" t="s">
        <v>38</v>
      </c>
      <c r="D34" s="5"/>
      <c r="E34" s="5"/>
      <c r="F34" s="5"/>
      <c r="G34" s="5"/>
      <c r="H34" s="6">
        <v>5144493.74</v>
      </c>
      <c r="I34" s="6">
        <v>0</v>
      </c>
      <c r="J34" s="15">
        <f t="shared" si="0"/>
        <v>0</v>
      </c>
    </row>
    <row r="35" spans="1:10" ht="23.25" customHeight="1" x14ac:dyDescent="0.2">
      <c r="A35" s="16" t="s">
        <v>39</v>
      </c>
      <c r="B35" s="17"/>
      <c r="C35" s="5" t="s">
        <v>40</v>
      </c>
      <c r="D35" s="5"/>
      <c r="E35" s="5"/>
      <c r="F35" s="5"/>
      <c r="G35" s="5"/>
      <c r="H35" s="6">
        <v>767626.88</v>
      </c>
      <c r="I35" s="6">
        <v>0</v>
      </c>
      <c r="J35" s="15">
        <f t="shared" si="0"/>
        <v>0</v>
      </c>
    </row>
    <row r="36" spans="1:10" ht="34.5" customHeight="1" x14ac:dyDescent="0.2">
      <c r="A36" s="16" t="s">
        <v>41</v>
      </c>
      <c r="B36" s="17"/>
      <c r="C36" s="5" t="s">
        <v>42</v>
      </c>
      <c r="D36" s="5"/>
      <c r="E36" s="5"/>
      <c r="F36" s="5"/>
      <c r="G36" s="5"/>
      <c r="H36" s="6">
        <v>767626.88</v>
      </c>
      <c r="I36" s="6">
        <v>0</v>
      </c>
      <c r="J36" s="15">
        <f t="shared" si="0"/>
        <v>0</v>
      </c>
    </row>
    <row r="37" spans="1:10" ht="15" customHeight="1" x14ac:dyDescent="0.2">
      <c r="A37" s="16" t="s">
        <v>33</v>
      </c>
      <c r="B37" s="17"/>
      <c r="C37" s="5" t="s">
        <v>42</v>
      </c>
      <c r="D37" s="5" t="s">
        <v>34</v>
      </c>
      <c r="E37" s="5"/>
      <c r="F37" s="5"/>
      <c r="G37" s="5"/>
      <c r="H37" s="6">
        <v>767626.88</v>
      </c>
      <c r="I37" s="6">
        <v>0</v>
      </c>
      <c r="J37" s="15">
        <f t="shared" si="0"/>
        <v>0</v>
      </c>
    </row>
    <row r="38" spans="1:10" ht="15" customHeight="1" x14ac:dyDescent="0.2">
      <c r="A38" s="16" t="s">
        <v>35</v>
      </c>
      <c r="B38" s="17"/>
      <c r="C38" s="5" t="s">
        <v>42</v>
      </c>
      <c r="D38" s="5" t="s">
        <v>34</v>
      </c>
      <c r="E38" s="5" t="s">
        <v>36</v>
      </c>
      <c r="F38" s="5"/>
      <c r="G38" s="5"/>
      <c r="H38" s="6">
        <v>767626.88</v>
      </c>
      <c r="I38" s="6">
        <v>0</v>
      </c>
      <c r="J38" s="15">
        <f t="shared" si="0"/>
        <v>0</v>
      </c>
    </row>
    <row r="39" spans="1:10" ht="57" customHeight="1" x14ac:dyDescent="0.2">
      <c r="A39" s="16" t="s">
        <v>19</v>
      </c>
      <c r="B39" s="17"/>
      <c r="C39" s="5" t="s">
        <v>42</v>
      </c>
      <c r="D39" s="5" t="s">
        <v>34</v>
      </c>
      <c r="E39" s="5" t="s">
        <v>36</v>
      </c>
      <c r="F39" s="5" t="s">
        <v>20</v>
      </c>
      <c r="G39" s="5"/>
      <c r="H39" s="6">
        <v>325500</v>
      </c>
      <c r="I39" s="6">
        <v>0</v>
      </c>
      <c r="J39" s="15">
        <f t="shared" si="0"/>
        <v>0</v>
      </c>
    </row>
    <row r="40" spans="1:10" ht="15" customHeight="1" x14ac:dyDescent="0.2">
      <c r="A40" s="16" t="s">
        <v>43</v>
      </c>
      <c r="B40" s="17"/>
      <c r="C40" s="5" t="s">
        <v>42</v>
      </c>
      <c r="D40" s="5" t="s">
        <v>34</v>
      </c>
      <c r="E40" s="5" t="s">
        <v>36</v>
      </c>
      <c r="F40" s="5" t="s">
        <v>44</v>
      </c>
      <c r="G40" s="5"/>
      <c r="H40" s="6">
        <v>325500</v>
      </c>
      <c r="I40" s="6">
        <v>0</v>
      </c>
      <c r="J40" s="15">
        <f t="shared" si="0"/>
        <v>0</v>
      </c>
    </row>
    <row r="41" spans="1:10" ht="23.25" customHeight="1" x14ac:dyDescent="0.2">
      <c r="A41" s="16" t="s">
        <v>23</v>
      </c>
      <c r="B41" s="17"/>
      <c r="C41" s="5" t="s">
        <v>42</v>
      </c>
      <c r="D41" s="5" t="s">
        <v>34</v>
      </c>
      <c r="E41" s="5" t="s">
        <v>36</v>
      </c>
      <c r="F41" s="5" t="s">
        <v>44</v>
      </c>
      <c r="G41" s="5" t="s">
        <v>24</v>
      </c>
      <c r="H41" s="6">
        <v>325500</v>
      </c>
      <c r="I41" s="6">
        <v>0</v>
      </c>
      <c r="J41" s="15">
        <f t="shared" si="0"/>
        <v>0</v>
      </c>
    </row>
    <row r="42" spans="1:10" ht="23.25" customHeight="1" x14ac:dyDescent="0.2">
      <c r="A42" s="16" t="s">
        <v>25</v>
      </c>
      <c r="B42" s="17"/>
      <c r="C42" s="5" t="s">
        <v>42</v>
      </c>
      <c r="D42" s="5" t="s">
        <v>34</v>
      </c>
      <c r="E42" s="5" t="s">
        <v>36</v>
      </c>
      <c r="F42" s="5" t="s">
        <v>26</v>
      </c>
      <c r="G42" s="5"/>
      <c r="H42" s="6">
        <v>442126.88</v>
      </c>
      <c r="I42" s="6">
        <v>0</v>
      </c>
      <c r="J42" s="15">
        <f t="shared" si="0"/>
        <v>0</v>
      </c>
    </row>
    <row r="43" spans="1:10" ht="23.25" customHeight="1" x14ac:dyDescent="0.2">
      <c r="A43" s="16" t="s">
        <v>27</v>
      </c>
      <c r="B43" s="17"/>
      <c r="C43" s="5" t="s">
        <v>42</v>
      </c>
      <c r="D43" s="5" t="s">
        <v>34</v>
      </c>
      <c r="E43" s="5" t="s">
        <v>36</v>
      </c>
      <c r="F43" s="5" t="s">
        <v>28</v>
      </c>
      <c r="G43" s="5"/>
      <c r="H43" s="6">
        <v>442126.88</v>
      </c>
      <c r="I43" s="6">
        <v>0</v>
      </c>
      <c r="J43" s="15">
        <f t="shared" si="0"/>
        <v>0</v>
      </c>
    </row>
    <row r="44" spans="1:10" ht="23.25" customHeight="1" x14ac:dyDescent="0.2">
      <c r="A44" s="16" t="s">
        <v>23</v>
      </c>
      <c r="B44" s="17"/>
      <c r="C44" s="5" t="s">
        <v>42</v>
      </c>
      <c r="D44" s="5" t="s">
        <v>34</v>
      </c>
      <c r="E44" s="5" t="s">
        <v>36</v>
      </c>
      <c r="F44" s="5" t="s">
        <v>28</v>
      </c>
      <c r="G44" s="5" t="s">
        <v>24</v>
      </c>
      <c r="H44" s="6">
        <v>442126.88</v>
      </c>
      <c r="I44" s="6">
        <v>0</v>
      </c>
      <c r="J44" s="15">
        <f t="shared" si="0"/>
        <v>0</v>
      </c>
    </row>
    <row r="45" spans="1:10" ht="34.5" customHeight="1" x14ac:dyDescent="0.2">
      <c r="A45" s="16" t="s">
        <v>45</v>
      </c>
      <c r="B45" s="17"/>
      <c r="C45" s="5" t="s">
        <v>46</v>
      </c>
      <c r="D45" s="5"/>
      <c r="E45" s="5"/>
      <c r="F45" s="5"/>
      <c r="G45" s="5"/>
      <c r="H45" s="6">
        <v>3821066.86</v>
      </c>
      <c r="I45" s="6">
        <v>0</v>
      </c>
      <c r="J45" s="15">
        <f t="shared" si="0"/>
        <v>0</v>
      </c>
    </row>
    <row r="46" spans="1:10" ht="34.5" customHeight="1" x14ac:dyDescent="0.2">
      <c r="A46" s="16" t="s">
        <v>47</v>
      </c>
      <c r="B46" s="17"/>
      <c r="C46" s="5" t="s">
        <v>48</v>
      </c>
      <c r="D46" s="5"/>
      <c r="E46" s="5"/>
      <c r="F46" s="5"/>
      <c r="G46" s="5"/>
      <c r="H46" s="6">
        <v>3821066.86</v>
      </c>
      <c r="I46" s="6">
        <v>0</v>
      </c>
      <c r="J46" s="15">
        <f t="shared" si="0"/>
        <v>0</v>
      </c>
    </row>
    <row r="47" spans="1:10" ht="15" customHeight="1" x14ac:dyDescent="0.2">
      <c r="A47" s="16" t="s">
        <v>33</v>
      </c>
      <c r="B47" s="17"/>
      <c r="C47" s="5" t="s">
        <v>48</v>
      </c>
      <c r="D47" s="5" t="s">
        <v>34</v>
      </c>
      <c r="E47" s="5"/>
      <c r="F47" s="5"/>
      <c r="G47" s="5"/>
      <c r="H47" s="6">
        <v>3821066.86</v>
      </c>
      <c r="I47" s="6">
        <v>0</v>
      </c>
      <c r="J47" s="15">
        <f t="shared" si="0"/>
        <v>0</v>
      </c>
    </row>
    <row r="48" spans="1:10" ht="15" customHeight="1" x14ac:dyDescent="0.2">
      <c r="A48" s="16" t="s">
        <v>35</v>
      </c>
      <c r="B48" s="17"/>
      <c r="C48" s="5" t="s">
        <v>48</v>
      </c>
      <c r="D48" s="5" t="s">
        <v>34</v>
      </c>
      <c r="E48" s="5" t="s">
        <v>36</v>
      </c>
      <c r="F48" s="5"/>
      <c r="G48" s="5"/>
      <c r="H48" s="6">
        <v>3821066.86</v>
      </c>
      <c r="I48" s="6">
        <v>0</v>
      </c>
      <c r="J48" s="15">
        <f t="shared" si="0"/>
        <v>0</v>
      </c>
    </row>
    <row r="49" spans="1:10" ht="57" customHeight="1" x14ac:dyDescent="0.2">
      <c r="A49" s="16" t="s">
        <v>19</v>
      </c>
      <c r="B49" s="17"/>
      <c r="C49" s="5" t="s">
        <v>48</v>
      </c>
      <c r="D49" s="5" t="s">
        <v>34</v>
      </c>
      <c r="E49" s="5" t="s">
        <v>36</v>
      </c>
      <c r="F49" s="5" t="s">
        <v>20</v>
      </c>
      <c r="G49" s="5"/>
      <c r="H49" s="6">
        <v>1923400</v>
      </c>
      <c r="I49" s="6">
        <v>0</v>
      </c>
      <c r="J49" s="15">
        <f t="shared" si="0"/>
        <v>0</v>
      </c>
    </row>
    <row r="50" spans="1:10" ht="15" customHeight="1" x14ac:dyDescent="0.2">
      <c r="A50" s="16" t="s">
        <v>43</v>
      </c>
      <c r="B50" s="17"/>
      <c r="C50" s="5" t="s">
        <v>48</v>
      </c>
      <c r="D50" s="5" t="s">
        <v>34</v>
      </c>
      <c r="E50" s="5" t="s">
        <v>36</v>
      </c>
      <c r="F50" s="5" t="s">
        <v>44</v>
      </c>
      <c r="G50" s="5"/>
      <c r="H50" s="6">
        <v>1923400</v>
      </c>
      <c r="I50" s="6">
        <v>0</v>
      </c>
      <c r="J50" s="15">
        <f t="shared" si="0"/>
        <v>0</v>
      </c>
    </row>
    <row r="51" spans="1:10" ht="23.25" customHeight="1" x14ac:dyDescent="0.2">
      <c r="A51" s="16" t="s">
        <v>23</v>
      </c>
      <c r="B51" s="17"/>
      <c r="C51" s="5" t="s">
        <v>48</v>
      </c>
      <c r="D51" s="5" t="s">
        <v>34</v>
      </c>
      <c r="E51" s="5" t="s">
        <v>36</v>
      </c>
      <c r="F51" s="5" t="s">
        <v>44</v>
      </c>
      <c r="G51" s="5" t="s">
        <v>24</v>
      </c>
      <c r="H51" s="6">
        <v>1923400</v>
      </c>
      <c r="I51" s="6">
        <v>0</v>
      </c>
      <c r="J51" s="15">
        <f t="shared" si="0"/>
        <v>0</v>
      </c>
    </row>
    <row r="52" spans="1:10" ht="23.25" customHeight="1" x14ac:dyDescent="0.2">
      <c r="A52" s="16" t="s">
        <v>25</v>
      </c>
      <c r="B52" s="17"/>
      <c r="C52" s="5" t="s">
        <v>48</v>
      </c>
      <c r="D52" s="5" t="s">
        <v>34</v>
      </c>
      <c r="E52" s="5" t="s">
        <v>36</v>
      </c>
      <c r="F52" s="5" t="s">
        <v>26</v>
      </c>
      <c r="G52" s="5"/>
      <c r="H52" s="6">
        <v>1897666.86</v>
      </c>
      <c r="I52" s="6">
        <v>0</v>
      </c>
      <c r="J52" s="15">
        <f t="shared" si="0"/>
        <v>0</v>
      </c>
    </row>
    <row r="53" spans="1:10" ht="23.25" customHeight="1" x14ac:dyDescent="0.2">
      <c r="A53" s="16" t="s">
        <v>27</v>
      </c>
      <c r="B53" s="17"/>
      <c r="C53" s="5" t="s">
        <v>48</v>
      </c>
      <c r="D53" s="5" t="s">
        <v>34</v>
      </c>
      <c r="E53" s="5" t="s">
        <v>36</v>
      </c>
      <c r="F53" s="5" t="s">
        <v>28</v>
      </c>
      <c r="G53" s="5"/>
      <c r="H53" s="6">
        <v>1897666.86</v>
      </c>
      <c r="I53" s="6">
        <v>0</v>
      </c>
      <c r="J53" s="15">
        <f t="shared" si="0"/>
        <v>0</v>
      </c>
    </row>
    <row r="54" spans="1:10" ht="23.25" customHeight="1" x14ac:dyDescent="0.2">
      <c r="A54" s="16" t="s">
        <v>23</v>
      </c>
      <c r="B54" s="17"/>
      <c r="C54" s="5" t="s">
        <v>48</v>
      </c>
      <c r="D54" s="5" t="s">
        <v>34</v>
      </c>
      <c r="E54" s="5" t="s">
        <v>36</v>
      </c>
      <c r="F54" s="5" t="s">
        <v>28</v>
      </c>
      <c r="G54" s="5" t="s">
        <v>24</v>
      </c>
      <c r="H54" s="6">
        <v>1897666.86</v>
      </c>
      <c r="I54" s="6">
        <v>0</v>
      </c>
      <c r="J54" s="15">
        <f t="shared" si="0"/>
        <v>0</v>
      </c>
    </row>
    <row r="55" spans="1:10" ht="34.5" customHeight="1" x14ac:dyDescent="0.2">
      <c r="A55" s="16" t="s">
        <v>49</v>
      </c>
      <c r="B55" s="17"/>
      <c r="C55" s="5" t="s">
        <v>50</v>
      </c>
      <c r="D55" s="5"/>
      <c r="E55" s="5"/>
      <c r="F55" s="5"/>
      <c r="G55" s="5"/>
      <c r="H55" s="6">
        <v>555800</v>
      </c>
      <c r="I55" s="6">
        <v>0</v>
      </c>
      <c r="J55" s="15">
        <f t="shared" si="0"/>
        <v>0</v>
      </c>
    </row>
    <row r="56" spans="1:10" ht="34.5" customHeight="1" x14ac:dyDescent="0.2">
      <c r="A56" s="16" t="s">
        <v>51</v>
      </c>
      <c r="B56" s="17"/>
      <c r="C56" s="5" t="s">
        <v>52</v>
      </c>
      <c r="D56" s="5"/>
      <c r="E56" s="5"/>
      <c r="F56" s="5"/>
      <c r="G56" s="5"/>
      <c r="H56" s="6">
        <v>555800</v>
      </c>
      <c r="I56" s="6">
        <v>0</v>
      </c>
      <c r="J56" s="15">
        <f t="shared" si="0"/>
        <v>0</v>
      </c>
    </row>
    <row r="57" spans="1:10" ht="15" customHeight="1" x14ac:dyDescent="0.2">
      <c r="A57" s="16" t="s">
        <v>33</v>
      </c>
      <c r="B57" s="17"/>
      <c r="C57" s="5" t="s">
        <v>52</v>
      </c>
      <c r="D57" s="5" t="s">
        <v>34</v>
      </c>
      <c r="E57" s="5"/>
      <c r="F57" s="5"/>
      <c r="G57" s="5"/>
      <c r="H57" s="6">
        <v>555800</v>
      </c>
      <c r="I57" s="6">
        <v>0</v>
      </c>
      <c r="J57" s="15">
        <f t="shared" si="0"/>
        <v>0</v>
      </c>
    </row>
    <row r="58" spans="1:10" ht="15" customHeight="1" x14ac:dyDescent="0.2">
      <c r="A58" s="16" t="s">
        <v>35</v>
      </c>
      <c r="B58" s="17"/>
      <c r="C58" s="5" t="s">
        <v>52</v>
      </c>
      <c r="D58" s="5" t="s">
        <v>34</v>
      </c>
      <c r="E58" s="5" t="s">
        <v>36</v>
      </c>
      <c r="F58" s="5"/>
      <c r="G58" s="5"/>
      <c r="H58" s="6">
        <v>555800</v>
      </c>
      <c r="I58" s="6">
        <v>0</v>
      </c>
      <c r="J58" s="15">
        <f t="shared" si="0"/>
        <v>0</v>
      </c>
    </row>
    <row r="59" spans="1:10" ht="23.25" customHeight="1" x14ac:dyDescent="0.2">
      <c r="A59" s="16" t="s">
        <v>53</v>
      </c>
      <c r="B59" s="17"/>
      <c r="C59" s="5" t="s">
        <v>52</v>
      </c>
      <c r="D59" s="5" t="s">
        <v>34</v>
      </c>
      <c r="E59" s="5" t="s">
        <v>36</v>
      </c>
      <c r="F59" s="5" t="s">
        <v>54</v>
      </c>
      <c r="G59" s="5"/>
      <c r="H59" s="6">
        <v>555800</v>
      </c>
      <c r="I59" s="6">
        <v>0</v>
      </c>
      <c r="J59" s="15">
        <f t="shared" si="0"/>
        <v>0</v>
      </c>
    </row>
    <row r="60" spans="1:10" ht="15" customHeight="1" x14ac:dyDescent="0.2">
      <c r="A60" s="16" t="s">
        <v>55</v>
      </c>
      <c r="B60" s="17"/>
      <c r="C60" s="5" t="s">
        <v>52</v>
      </c>
      <c r="D60" s="5" t="s">
        <v>34</v>
      </c>
      <c r="E60" s="5" t="s">
        <v>36</v>
      </c>
      <c r="F60" s="5" t="s">
        <v>56</v>
      </c>
      <c r="G60" s="5"/>
      <c r="H60" s="6">
        <v>555800</v>
      </c>
      <c r="I60" s="6">
        <v>0</v>
      </c>
      <c r="J60" s="15">
        <f t="shared" si="0"/>
        <v>0</v>
      </c>
    </row>
    <row r="61" spans="1:10" ht="23.25" customHeight="1" x14ac:dyDescent="0.2">
      <c r="A61" s="16" t="s">
        <v>23</v>
      </c>
      <c r="B61" s="17"/>
      <c r="C61" s="5" t="s">
        <v>52</v>
      </c>
      <c r="D61" s="5" t="s">
        <v>34</v>
      </c>
      <c r="E61" s="5" t="s">
        <v>36</v>
      </c>
      <c r="F61" s="5" t="s">
        <v>56</v>
      </c>
      <c r="G61" s="5" t="s">
        <v>24</v>
      </c>
      <c r="H61" s="6">
        <v>555800</v>
      </c>
      <c r="I61" s="6">
        <v>0</v>
      </c>
      <c r="J61" s="15">
        <f t="shared" si="0"/>
        <v>0</v>
      </c>
    </row>
    <row r="62" spans="1:10" ht="45.75" customHeight="1" x14ac:dyDescent="0.2">
      <c r="A62" s="16" t="s">
        <v>57</v>
      </c>
      <c r="B62" s="17"/>
      <c r="C62" s="5" t="s">
        <v>58</v>
      </c>
      <c r="D62" s="5"/>
      <c r="E62" s="5"/>
      <c r="F62" s="5"/>
      <c r="G62" s="5"/>
      <c r="H62" s="6">
        <v>427056.7</v>
      </c>
      <c r="I62" s="6">
        <v>0</v>
      </c>
      <c r="J62" s="15">
        <f t="shared" si="0"/>
        <v>0</v>
      </c>
    </row>
    <row r="63" spans="1:10" ht="57" customHeight="1" x14ac:dyDescent="0.2">
      <c r="A63" s="16" t="s">
        <v>59</v>
      </c>
      <c r="B63" s="17"/>
      <c r="C63" s="5" t="s">
        <v>60</v>
      </c>
      <c r="D63" s="5"/>
      <c r="E63" s="5"/>
      <c r="F63" s="5"/>
      <c r="G63" s="5"/>
      <c r="H63" s="6">
        <v>427056.7</v>
      </c>
      <c r="I63" s="6">
        <v>0</v>
      </c>
      <c r="J63" s="15">
        <f t="shared" si="0"/>
        <v>0</v>
      </c>
    </row>
    <row r="64" spans="1:10" ht="68.25" customHeight="1" x14ac:dyDescent="0.2">
      <c r="A64" s="16" t="s">
        <v>61</v>
      </c>
      <c r="B64" s="17"/>
      <c r="C64" s="5" t="s">
        <v>62</v>
      </c>
      <c r="D64" s="5"/>
      <c r="E64" s="5"/>
      <c r="F64" s="5"/>
      <c r="G64" s="5"/>
      <c r="H64" s="6">
        <v>427056.7</v>
      </c>
      <c r="I64" s="6">
        <v>0</v>
      </c>
      <c r="J64" s="15">
        <f t="shared" si="0"/>
        <v>0</v>
      </c>
    </row>
    <row r="65" spans="1:10" ht="15" customHeight="1" x14ac:dyDescent="0.2">
      <c r="A65" s="16" t="s">
        <v>33</v>
      </c>
      <c r="B65" s="17"/>
      <c r="C65" s="5" t="s">
        <v>62</v>
      </c>
      <c r="D65" s="5" t="s">
        <v>34</v>
      </c>
      <c r="E65" s="5"/>
      <c r="F65" s="5"/>
      <c r="G65" s="5"/>
      <c r="H65" s="6">
        <v>427056.7</v>
      </c>
      <c r="I65" s="6">
        <v>0</v>
      </c>
      <c r="J65" s="15">
        <f t="shared" si="0"/>
        <v>0</v>
      </c>
    </row>
    <row r="66" spans="1:10" ht="15" customHeight="1" x14ac:dyDescent="0.2">
      <c r="A66" s="16" t="s">
        <v>63</v>
      </c>
      <c r="B66" s="17"/>
      <c r="C66" s="5" t="s">
        <v>62</v>
      </c>
      <c r="D66" s="5" t="s">
        <v>34</v>
      </c>
      <c r="E66" s="5" t="s">
        <v>64</v>
      </c>
      <c r="F66" s="5"/>
      <c r="G66" s="5"/>
      <c r="H66" s="6">
        <v>427056.7</v>
      </c>
      <c r="I66" s="6">
        <v>0</v>
      </c>
      <c r="J66" s="15">
        <f t="shared" si="0"/>
        <v>0</v>
      </c>
    </row>
    <row r="67" spans="1:10" ht="23.25" customHeight="1" x14ac:dyDescent="0.2">
      <c r="A67" s="16" t="s">
        <v>53</v>
      </c>
      <c r="B67" s="17"/>
      <c r="C67" s="5" t="s">
        <v>62</v>
      </c>
      <c r="D67" s="5" t="s">
        <v>34</v>
      </c>
      <c r="E67" s="5" t="s">
        <v>64</v>
      </c>
      <c r="F67" s="5" t="s">
        <v>54</v>
      </c>
      <c r="G67" s="5"/>
      <c r="H67" s="6">
        <v>427056.7</v>
      </c>
      <c r="I67" s="6">
        <v>0</v>
      </c>
      <c r="J67" s="15">
        <f t="shared" si="0"/>
        <v>0</v>
      </c>
    </row>
    <row r="68" spans="1:10" ht="15" customHeight="1" x14ac:dyDescent="0.2">
      <c r="A68" s="16" t="s">
        <v>55</v>
      </c>
      <c r="B68" s="17"/>
      <c r="C68" s="5" t="s">
        <v>62</v>
      </c>
      <c r="D68" s="5" t="s">
        <v>34</v>
      </c>
      <c r="E68" s="5" t="s">
        <v>64</v>
      </c>
      <c r="F68" s="5" t="s">
        <v>56</v>
      </c>
      <c r="G68" s="5"/>
      <c r="H68" s="6">
        <v>427056.7</v>
      </c>
      <c r="I68" s="6">
        <v>0</v>
      </c>
      <c r="J68" s="15">
        <f t="shared" si="0"/>
        <v>0</v>
      </c>
    </row>
    <row r="69" spans="1:10" ht="23.25" customHeight="1" x14ac:dyDescent="0.2">
      <c r="A69" s="16" t="s">
        <v>23</v>
      </c>
      <c r="B69" s="17"/>
      <c r="C69" s="5" t="s">
        <v>62</v>
      </c>
      <c r="D69" s="5" t="s">
        <v>34</v>
      </c>
      <c r="E69" s="5" t="s">
        <v>64</v>
      </c>
      <c r="F69" s="5" t="s">
        <v>56</v>
      </c>
      <c r="G69" s="5" t="s">
        <v>24</v>
      </c>
      <c r="H69" s="6">
        <v>427056.7</v>
      </c>
      <c r="I69" s="6">
        <v>0</v>
      </c>
      <c r="J69" s="15">
        <f t="shared" si="0"/>
        <v>0</v>
      </c>
    </row>
    <row r="70" spans="1:10" ht="34.5" customHeight="1" x14ac:dyDescent="0.2">
      <c r="A70" s="16" t="s">
        <v>65</v>
      </c>
      <c r="B70" s="17"/>
      <c r="C70" s="5" t="s">
        <v>66</v>
      </c>
      <c r="D70" s="5"/>
      <c r="E70" s="5"/>
      <c r="F70" s="5"/>
      <c r="G70" s="5"/>
      <c r="H70" s="6">
        <v>171136972.03999999</v>
      </c>
      <c r="I70" s="6">
        <f>-I71+I78+I91+I101+I108+I131+I202+I209+I216</f>
        <v>15253883.550000001</v>
      </c>
      <c r="J70" s="15">
        <f t="shared" si="0"/>
        <v>8.9132601612436488</v>
      </c>
    </row>
    <row r="71" spans="1:10" ht="23.25" customHeight="1" x14ac:dyDescent="0.2">
      <c r="A71" s="16" t="s">
        <v>67</v>
      </c>
      <c r="B71" s="17"/>
      <c r="C71" s="5" t="s">
        <v>68</v>
      </c>
      <c r="D71" s="5"/>
      <c r="E71" s="5"/>
      <c r="F71" s="5"/>
      <c r="G71" s="5"/>
      <c r="H71" s="6">
        <v>64264300</v>
      </c>
      <c r="I71" s="6">
        <f t="shared" ref="I71:I76" si="1">I72</f>
        <v>9600052.9900000002</v>
      </c>
      <c r="J71" s="15">
        <f t="shared" si="0"/>
        <v>14.938391906548427</v>
      </c>
    </row>
    <row r="72" spans="1:10" ht="15" customHeight="1" x14ac:dyDescent="0.2">
      <c r="A72" s="16" t="s">
        <v>69</v>
      </c>
      <c r="B72" s="17"/>
      <c r="C72" s="5" t="s">
        <v>70</v>
      </c>
      <c r="D72" s="5"/>
      <c r="E72" s="5"/>
      <c r="F72" s="5"/>
      <c r="G72" s="5"/>
      <c r="H72" s="6">
        <v>64264300</v>
      </c>
      <c r="I72" s="6">
        <f t="shared" si="1"/>
        <v>9600052.9900000002</v>
      </c>
      <c r="J72" s="15">
        <f t="shared" si="0"/>
        <v>14.938391906548427</v>
      </c>
    </row>
    <row r="73" spans="1:10" ht="15" customHeight="1" x14ac:dyDescent="0.2">
      <c r="A73" s="16" t="s">
        <v>33</v>
      </c>
      <c r="B73" s="17"/>
      <c r="C73" s="5" t="s">
        <v>70</v>
      </c>
      <c r="D73" s="5" t="s">
        <v>34</v>
      </c>
      <c r="E73" s="5"/>
      <c r="F73" s="5"/>
      <c r="G73" s="5"/>
      <c r="H73" s="6">
        <v>64264300</v>
      </c>
      <c r="I73" s="6">
        <f t="shared" si="1"/>
        <v>9600052.9900000002</v>
      </c>
      <c r="J73" s="15">
        <f t="shared" si="0"/>
        <v>14.938391906548427</v>
      </c>
    </row>
    <row r="74" spans="1:10" ht="15" customHeight="1" x14ac:dyDescent="0.2">
      <c r="A74" s="16" t="s">
        <v>63</v>
      </c>
      <c r="B74" s="17"/>
      <c r="C74" s="5" t="s">
        <v>70</v>
      </c>
      <c r="D74" s="5" t="s">
        <v>34</v>
      </c>
      <c r="E74" s="5" t="s">
        <v>64</v>
      </c>
      <c r="F74" s="5"/>
      <c r="G74" s="5"/>
      <c r="H74" s="6">
        <v>64264300</v>
      </c>
      <c r="I74" s="6">
        <f t="shared" si="1"/>
        <v>9600052.9900000002</v>
      </c>
      <c r="J74" s="15">
        <f t="shared" si="0"/>
        <v>14.938391906548427</v>
      </c>
    </row>
    <row r="75" spans="1:10" ht="23.25" customHeight="1" x14ac:dyDescent="0.2">
      <c r="A75" s="16" t="s">
        <v>53</v>
      </c>
      <c r="B75" s="17"/>
      <c r="C75" s="5" t="s">
        <v>70</v>
      </c>
      <c r="D75" s="5" t="s">
        <v>34</v>
      </c>
      <c r="E75" s="5" t="s">
        <v>64</v>
      </c>
      <c r="F75" s="5" t="s">
        <v>54</v>
      </c>
      <c r="G75" s="5"/>
      <c r="H75" s="6">
        <v>64264300</v>
      </c>
      <c r="I75" s="6">
        <f t="shared" si="1"/>
        <v>9600052.9900000002</v>
      </c>
      <c r="J75" s="15">
        <f t="shared" si="0"/>
        <v>14.938391906548427</v>
      </c>
    </row>
    <row r="76" spans="1:10" ht="15" customHeight="1" x14ac:dyDescent="0.2">
      <c r="A76" s="16" t="s">
        <v>55</v>
      </c>
      <c r="B76" s="17"/>
      <c r="C76" s="5" t="s">
        <v>70</v>
      </c>
      <c r="D76" s="5" t="s">
        <v>34</v>
      </c>
      <c r="E76" s="5" t="s">
        <v>64</v>
      </c>
      <c r="F76" s="5" t="s">
        <v>56</v>
      </c>
      <c r="G76" s="5"/>
      <c r="H76" s="6">
        <v>64264300</v>
      </c>
      <c r="I76" s="6">
        <f t="shared" si="1"/>
        <v>9600052.9900000002</v>
      </c>
      <c r="J76" s="15">
        <f t="shared" si="0"/>
        <v>14.938391906548427</v>
      </c>
    </row>
    <row r="77" spans="1:10" ht="23.25" customHeight="1" x14ac:dyDescent="0.2">
      <c r="A77" s="16" t="s">
        <v>23</v>
      </c>
      <c r="B77" s="17"/>
      <c r="C77" s="5" t="s">
        <v>70</v>
      </c>
      <c r="D77" s="5" t="s">
        <v>34</v>
      </c>
      <c r="E77" s="5" t="s">
        <v>64</v>
      </c>
      <c r="F77" s="5" t="s">
        <v>56</v>
      </c>
      <c r="G77" s="5" t="s">
        <v>24</v>
      </c>
      <c r="H77" s="6">
        <v>64264300</v>
      </c>
      <c r="I77" s="6">
        <f>[1]Расходы!$G$105+[1]Расходы!$G$106+[1]Расходы!$G$107+[1]Расходы!$G$108+[1]Расходы!$G$109+[1]Расходы!$G$110+[1]Расходы!$G$111+[1]Расходы!$G$112+[1]Расходы!$G$113+[1]Расходы!$G$114+[1]Расходы!$G$115+[1]Расходы!$G$116</f>
        <v>9600052.9900000002</v>
      </c>
      <c r="J77" s="15">
        <f t="shared" ref="J77:J140" si="2">I77/H77*100</f>
        <v>14.938391906548427</v>
      </c>
    </row>
    <row r="78" spans="1:10" ht="23.25" customHeight="1" x14ac:dyDescent="0.2">
      <c r="A78" s="16" t="s">
        <v>71</v>
      </c>
      <c r="B78" s="17"/>
      <c r="C78" s="5" t="s">
        <v>72</v>
      </c>
      <c r="D78" s="5"/>
      <c r="E78" s="5"/>
      <c r="F78" s="5"/>
      <c r="G78" s="5"/>
      <c r="H78" s="6">
        <v>30861000</v>
      </c>
      <c r="I78" s="6">
        <f>I79</f>
        <v>7931600.370000001</v>
      </c>
      <c r="J78" s="15">
        <f t="shared" si="2"/>
        <v>25.701047827354916</v>
      </c>
    </row>
    <row r="79" spans="1:10" ht="23.25" customHeight="1" x14ac:dyDescent="0.2">
      <c r="A79" s="16" t="s">
        <v>73</v>
      </c>
      <c r="B79" s="17"/>
      <c r="C79" s="5" t="s">
        <v>74</v>
      </c>
      <c r="D79" s="5"/>
      <c r="E79" s="5"/>
      <c r="F79" s="5"/>
      <c r="G79" s="5"/>
      <c r="H79" s="6">
        <v>30861000</v>
      </c>
      <c r="I79" s="6">
        <f>I80</f>
        <v>7931600.370000001</v>
      </c>
      <c r="J79" s="15">
        <f t="shared" si="2"/>
        <v>25.701047827354916</v>
      </c>
    </row>
    <row r="80" spans="1:10" ht="15" customHeight="1" x14ac:dyDescent="0.2">
      <c r="A80" s="16" t="s">
        <v>33</v>
      </c>
      <c r="B80" s="17"/>
      <c r="C80" s="5" t="s">
        <v>74</v>
      </c>
      <c r="D80" s="5" t="s">
        <v>34</v>
      </c>
      <c r="E80" s="5"/>
      <c r="F80" s="5"/>
      <c r="G80" s="5"/>
      <c r="H80" s="6">
        <v>30861000</v>
      </c>
      <c r="I80" s="6">
        <f>I81</f>
        <v>7931600.370000001</v>
      </c>
      <c r="J80" s="15">
        <f t="shared" si="2"/>
        <v>25.701047827354916</v>
      </c>
    </row>
    <row r="81" spans="1:10" ht="15" customHeight="1" x14ac:dyDescent="0.2">
      <c r="A81" s="16" t="s">
        <v>75</v>
      </c>
      <c r="B81" s="17"/>
      <c r="C81" s="5" t="s">
        <v>74</v>
      </c>
      <c r="D81" s="5" t="s">
        <v>34</v>
      </c>
      <c r="E81" s="5" t="s">
        <v>76</v>
      </c>
      <c r="F81" s="5"/>
      <c r="G81" s="5"/>
      <c r="H81" s="6">
        <v>30861000</v>
      </c>
      <c r="I81" s="6">
        <f>I82+I85</f>
        <v>7931600.370000001</v>
      </c>
      <c r="J81" s="15">
        <f t="shared" si="2"/>
        <v>25.701047827354916</v>
      </c>
    </row>
    <row r="82" spans="1:10" ht="57" customHeight="1" x14ac:dyDescent="0.2">
      <c r="A82" s="16" t="s">
        <v>19</v>
      </c>
      <c r="B82" s="17"/>
      <c r="C82" s="5" t="s">
        <v>74</v>
      </c>
      <c r="D82" s="5" t="s">
        <v>34</v>
      </c>
      <c r="E82" s="5" t="s">
        <v>76</v>
      </c>
      <c r="F82" s="5" t="s">
        <v>20</v>
      </c>
      <c r="G82" s="5"/>
      <c r="H82" s="6">
        <v>30086800</v>
      </c>
      <c r="I82" s="6">
        <f>I83</f>
        <v>7864870.9200000009</v>
      </c>
      <c r="J82" s="15">
        <f t="shared" si="2"/>
        <v>26.140602922211738</v>
      </c>
    </row>
    <row r="83" spans="1:10" ht="15" customHeight="1" x14ac:dyDescent="0.2">
      <c r="A83" s="16" t="s">
        <v>43</v>
      </c>
      <c r="B83" s="17"/>
      <c r="C83" s="5" t="s">
        <v>74</v>
      </c>
      <c r="D83" s="5" t="s">
        <v>34</v>
      </c>
      <c r="E83" s="5" t="s">
        <v>76</v>
      </c>
      <c r="F83" s="5" t="s">
        <v>44</v>
      </c>
      <c r="G83" s="5"/>
      <c r="H83" s="6">
        <v>30086800</v>
      </c>
      <c r="I83" s="6">
        <f>I84</f>
        <v>7864870.9200000009</v>
      </c>
      <c r="J83" s="15">
        <f t="shared" si="2"/>
        <v>26.140602922211738</v>
      </c>
    </row>
    <row r="84" spans="1:10" ht="23.25" customHeight="1" x14ac:dyDescent="0.2">
      <c r="A84" s="16" t="s">
        <v>23</v>
      </c>
      <c r="B84" s="17"/>
      <c r="C84" s="5" t="s">
        <v>74</v>
      </c>
      <c r="D84" s="5" t="s">
        <v>34</v>
      </c>
      <c r="E84" s="5" t="s">
        <v>76</v>
      </c>
      <c r="F84" s="5" t="s">
        <v>44</v>
      </c>
      <c r="G84" s="5" t="s">
        <v>24</v>
      </c>
      <c r="H84" s="6">
        <v>30086800</v>
      </c>
      <c r="I84" s="6">
        <f>[1]Расходы!$G$132+[1]Расходы!$G$133+[1]Расходы!$G$134+[1]Расходы!$G$135+[1]Расходы!$G$136+[1]Расходы!$G$137+[1]Расходы!$G$138+[1]Расходы!$G$139+[1]Расходы!$G$140+[1]Расходы!$G$141+[1]Расходы!$G$142+[1]Расходы!$G$143+[1]Расходы!$G$144+[1]Расходы!$G$145</f>
        <v>7864870.9200000009</v>
      </c>
      <c r="J84" s="15">
        <f t="shared" si="2"/>
        <v>26.140602922211738</v>
      </c>
    </row>
    <row r="85" spans="1:10" ht="23.25" customHeight="1" x14ac:dyDescent="0.2">
      <c r="A85" s="16" t="s">
        <v>25</v>
      </c>
      <c r="B85" s="17"/>
      <c r="C85" s="5" t="s">
        <v>74</v>
      </c>
      <c r="D85" s="5" t="s">
        <v>34</v>
      </c>
      <c r="E85" s="5" t="s">
        <v>76</v>
      </c>
      <c r="F85" s="5" t="s">
        <v>26</v>
      </c>
      <c r="G85" s="5"/>
      <c r="H85" s="6">
        <v>583200</v>
      </c>
      <c r="I85" s="6">
        <f>I86</f>
        <v>66729.45</v>
      </c>
      <c r="J85" s="15">
        <f t="shared" si="2"/>
        <v>11.441949588477366</v>
      </c>
    </row>
    <row r="86" spans="1:10" ht="23.25" customHeight="1" x14ac:dyDescent="0.2">
      <c r="A86" s="16" t="s">
        <v>27</v>
      </c>
      <c r="B86" s="17"/>
      <c r="C86" s="5" t="s">
        <v>74</v>
      </c>
      <c r="D86" s="5" t="s">
        <v>34</v>
      </c>
      <c r="E86" s="5" t="s">
        <v>76</v>
      </c>
      <c r="F86" s="5" t="s">
        <v>28</v>
      </c>
      <c r="G86" s="5"/>
      <c r="H86" s="6">
        <v>583200</v>
      </c>
      <c r="I86" s="6">
        <f>I87</f>
        <v>66729.45</v>
      </c>
      <c r="J86" s="15">
        <f t="shared" si="2"/>
        <v>11.441949588477366</v>
      </c>
    </row>
    <row r="87" spans="1:10" ht="23.25" customHeight="1" x14ac:dyDescent="0.2">
      <c r="A87" s="16" t="s">
        <v>23</v>
      </c>
      <c r="B87" s="17"/>
      <c r="C87" s="5" t="s">
        <v>74</v>
      </c>
      <c r="D87" s="5" t="s">
        <v>34</v>
      </c>
      <c r="E87" s="5" t="s">
        <v>76</v>
      </c>
      <c r="F87" s="5" t="s">
        <v>28</v>
      </c>
      <c r="G87" s="5" t="s">
        <v>24</v>
      </c>
      <c r="H87" s="6">
        <v>583200</v>
      </c>
      <c r="I87" s="6">
        <f>[1]Расходы!$G$146</f>
        <v>66729.45</v>
      </c>
      <c r="J87" s="15">
        <f t="shared" si="2"/>
        <v>11.441949588477366</v>
      </c>
    </row>
    <row r="88" spans="1:10" ht="15" customHeight="1" x14ac:dyDescent="0.2">
      <c r="A88" s="16" t="s">
        <v>77</v>
      </c>
      <c r="B88" s="17"/>
      <c r="C88" s="5" t="s">
        <v>74</v>
      </c>
      <c r="D88" s="5" t="s">
        <v>34</v>
      </c>
      <c r="E88" s="5" t="s">
        <v>76</v>
      </c>
      <c r="F88" s="5" t="s">
        <v>78</v>
      </c>
      <c r="G88" s="5"/>
      <c r="H88" s="6">
        <v>191000</v>
      </c>
      <c r="I88" s="6">
        <v>0</v>
      </c>
      <c r="J88" s="15">
        <f t="shared" si="2"/>
        <v>0</v>
      </c>
    </row>
    <row r="89" spans="1:10" ht="23.25" customHeight="1" x14ac:dyDescent="0.2">
      <c r="A89" s="16" t="s">
        <v>79</v>
      </c>
      <c r="B89" s="17"/>
      <c r="C89" s="5" t="s">
        <v>74</v>
      </c>
      <c r="D89" s="5" t="s">
        <v>34</v>
      </c>
      <c r="E89" s="5" t="s">
        <v>76</v>
      </c>
      <c r="F89" s="5" t="s">
        <v>80</v>
      </c>
      <c r="G89" s="5"/>
      <c r="H89" s="6">
        <v>191000</v>
      </c>
      <c r="I89" s="6">
        <v>0</v>
      </c>
      <c r="J89" s="15">
        <f t="shared" si="2"/>
        <v>0</v>
      </c>
    </row>
    <row r="90" spans="1:10" ht="23.25" customHeight="1" x14ac:dyDescent="0.2">
      <c r="A90" s="16" t="s">
        <v>23</v>
      </c>
      <c r="B90" s="17"/>
      <c r="C90" s="5" t="s">
        <v>74</v>
      </c>
      <c r="D90" s="5" t="s">
        <v>34</v>
      </c>
      <c r="E90" s="5" t="s">
        <v>76</v>
      </c>
      <c r="F90" s="5" t="s">
        <v>80</v>
      </c>
      <c r="G90" s="5" t="s">
        <v>24</v>
      </c>
      <c r="H90" s="6">
        <v>191000</v>
      </c>
      <c r="I90" s="6">
        <f>[1]Расходы!$G$147</f>
        <v>9093.02</v>
      </c>
      <c r="J90" s="15">
        <f t="shared" si="2"/>
        <v>4.7607434554973818</v>
      </c>
    </row>
    <row r="91" spans="1:10" ht="23.25" customHeight="1" x14ac:dyDescent="0.2">
      <c r="A91" s="16" t="s">
        <v>81</v>
      </c>
      <c r="B91" s="17"/>
      <c r="C91" s="5" t="s">
        <v>82</v>
      </c>
      <c r="D91" s="5"/>
      <c r="E91" s="5"/>
      <c r="F91" s="5"/>
      <c r="G91" s="5"/>
      <c r="H91" s="6">
        <v>969200</v>
      </c>
      <c r="I91" s="6">
        <f>I92</f>
        <v>127983.15</v>
      </c>
      <c r="J91" s="15">
        <f t="shared" si="2"/>
        <v>13.205029921584813</v>
      </c>
    </row>
    <row r="92" spans="1:10" ht="23.25" customHeight="1" x14ac:dyDescent="0.2">
      <c r="A92" s="16" t="s">
        <v>83</v>
      </c>
      <c r="B92" s="17"/>
      <c r="C92" s="5" t="s">
        <v>84</v>
      </c>
      <c r="D92" s="5"/>
      <c r="E92" s="5"/>
      <c r="F92" s="5"/>
      <c r="G92" s="5"/>
      <c r="H92" s="6">
        <v>969200</v>
      </c>
      <c r="I92" s="6">
        <f>I93</f>
        <v>127983.15</v>
      </c>
      <c r="J92" s="15">
        <f t="shared" si="2"/>
        <v>13.205029921584813</v>
      </c>
    </row>
    <row r="93" spans="1:10" ht="15" customHeight="1" x14ac:dyDescent="0.2">
      <c r="A93" s="16" t="s">
        <v>33</v>
      </c>
      <c r="B93" s="17"/>
      <c r="C93" s="5" t="s">
        <v>84</v>
      </c>
      <c r="D93" s="5" t="s">
        <v>34</v>
      </c>
      <c r="E93" s="5"/>
      <c r="F93" s="5"/>
      <c r="G93" s="5"/>
      <c r="H93" s="6">
        <v>969200</v>
      </c>
      <c r="I93" s="6">
        <f>I94</f>
        <v>127983.15</v>
      </c>
      <c r="J93" s="15">
        <f t="shared" si="2"/>
        <v>13.205029921584813</v>
      </c>
    </row>
    <row r="94" spans="1:10" ht="15" customHeight="1" x14ac:dyDescent="0.2">
      <c r="A94" s="16" t="s">
        <v>85</v>
      </c>
      <c r="B94" s="17"/>
      <c r="C94" s="5" t="s">
        <v>84</v>
      </c>
      <c r="D94" s="5" t="s">
        <v>34</v>
      </c>
      <c r="E94" s="5" t="s">
        <v>86</v>
      </c>
      <c r="F94" s="5"/>
      <c r="G94" s="5"/>
      <c r="H94" s="6">
        <v>969200</v>
      </c>
      <c r="I94" s="6">
        <f>I95+I98</f>
        <v>127983.15</v>
      </c>
      <c r="J94" s="15">
        <f t="shared" si="2"/>
        <v>13.205029921584813</v>
      </c>
    </row>
    <row r="95" spans="1:10" ht="57" customHeight="1" x14ac:dyDescent="0.2">
      <c r="A95" s="16" t="s">
        <v>19</v>
      </c>
      <c r="B95" s="17"/>
      <c r="C95" s="5" t="s">
        <v>84</v>
      </c>
      <c r="D95" s="5" t="s">
        <v>34</v>
      </c>
      <c r="E95" s="5" t="s">
        <v>86</v>
      </c>
      <c r="F95" s="5" t="s">
        <v>20</v>
      </c>
      <c r="G95" s="5"/>
      <c r="H95" s="6">
        <v>827300</v>
      </c>
      <c r="I95" s="6">
        <f>I96</f>
        <v>118613.95999999999</v>
      </c>
      <c r="J95" s="15">
        <f t="shared" si="2"/>
        <v>14.337478544663362</v>
      </c>
    </row>
    <row r="96" spans="1:10" ht="15" customHeight="1" x14ac:dyDescent="0.2">
      <c r="A96" s="16" t="s">
        <v>43</v>
      </c>
      <c r="B96" s="17"/>
      <c r="C96" s="5" t="s">
        <v>84</v>
      </c>
      <c r="D96" s="5" t="s">
        <v>34</v>
      </c>
      <c r="E96" s="5" t="s">
        <v>86</v>
      </c>
      <c r="F96" s="5" t="s">
        <v>44</v>
      </c>
      <c r="G96" s="5"/>
      <c r="H96" s="6">
        <v>827300</v>
      </c>
      <c r="I96" s="6">
        <f>I97</f>
        <v>118613.95999999999</v>
      </c>
      <c r="J96" s="15">
        <f t="shared" si="2"/>
        <v>14.337478544663362</v>
      </c>
    </row>
    <row r="97" spans="1:10" ht="23.25" customHeight="1" x14ac:dyDescent="0.2">
      <c r="A97" s="16" t="s">
        <v>23</v>
      </c>
      <c r="B97" s="17"/>
      <c r="C97" s="5" t="s">
        <v>84</v>
      </c>
      <c r="D97" s="5" t="s">
        <v>34</v>
      </c>
      <c r="E97" s="5" t="s">
        <v>86</v>
      </c>
      <c r="F97" s="5" t="s">
        <v>44</v>
      </c>
      <c r="G97" s="5" t="s">
        <v>24</v>
      </c>
      <c r="H97" s="6">
        <v>827300</v>
      </c>
      <c r="I97" s="6">
        <f>[1]Расходы!$G$202+[1]Расходы!$G$203+[1]Расходы!$G$204+[1]Расходы!$G$205+[1]Расходы!$G$206+[1]Расходы!$G$207</f>
        <v>118613.95999999999</v>
      </c>
      <c r="J97" s="15">
        <f t="shared" si="2"/>
        <v>14.337478544663362</v>
      </c>
    </row>
    <row r="98" spans="1:10" ht="15" customHeight="1" x14ac:dyDescent="0.2">
      <c r="A98" s="16" t="s">
        <v>77</v>
      </c>
      <c r="B98" s="17"/>
      <c r="C98" s="5" t="s">
        <v>84</v>
      </c>
      <c r="D98" s="5" t="s">
        <v>34</v>
      </c>
      <c r="E98" s="5" t="s">
        <v>86</v>
      </c>
      <c r="F98" s="5" t="s">
        <v>78</v>
      </c>
      <c r="G98" s="5"/>
      <c r="H98" s="6">
        <v>141900</v>
      </c>
      <c r="I98" s="6">
        <f>I99</f>
        <v>9369.19</v>
      </c>
      <c r="J98" s="15">
        <f t="shared" si="2"/>
        <v>6.6026708949964767</v>
      </c>
    </row>
    <row r="99" spans="1:10" ht="23.25" customHeight="1" x14ac:dyDescent="0.2">
      <c r="A99" s="16" t="s">
        <v>79</v>
      </c>
      <c r="B99" s="17"/>
      <c r="C99" s="5" t="s">
        <v>84</v>
      </c>
      <c r="D99" s="5" t="s">
        <v>34</v>
      </c>
      <c r="E99" s="5" t="s">
        <v>86</v>
      </c>
      <c r="F99" s="5" t="s">
        <v>80</v>
      </c>
      <c r="G99" s="5"/>
      <c r="H99" s="6">
        <v>141900</v>
      </c>
      <c r="I99" s="6">
        <f>I100</f>
        <v>9369.19</v>
      </c>
      <c r="J99" s="15">
        <f t="shared" si="2"/>
        <v>6.6026708949964767</v>
      </c>
    </row>
    <row r="100" spans="1:10" ht="23.25" customHeight="1" x14ac:dyDescent="0.2">
      <c r="A100" s="16" t="s">
        <v>23</v>
      </c>
      <c r="B100" s="17"/>
      <c r="C100" s="5" t="s">
        <v>84</v>
      </c>
      <c r="D100" s="5" t="s">
        <v>34</v>
      </c>
      <c r="E100" s="5" t="s">
        <v>86</v>
      </c>
      <c r="F100" s="5" t="s">
        <v>80</v>
      </c>
      <c r="G100" s="5" t="s">
        <v>24</v>
      </c>
      <c r="H100" s="6">
        <v>141900</v>
      </c>
      <c r="I100" s="6">
        <f>[1]Расходы!$G$208</f>
        <v>9369.19</v>
      </c>
      <c r="J100" s="15">
        <f t="shared" si="2"/>
        <v>6.6026708949964767</v>
      </c>
    </row>
    <row r="101" spans="1:10" ht="23.25" customHeight="1" x14ac:dyDescent="0.2">
      <c r="A101" s="16" t="s">
        <v>87</v>
      </c>
      <c r="B101" s="17"/>
      <c r="C101" s="5" t="s">
        <v>88</v>
      </c>
      <c r="D101" s="5"/>
      <c r="E101" s="5"/>
      <c r="F101" s="5"/>
      <c r="G101" s="5"/>
      <c r="H101" s="6">
        <v>65036995.299999997</v>
      </c>
      <c r="I101" s="6">
        <f t="shared" ref="I101:I106" si="3">I102</f>
        <v>14558610.310000001</v>
      </c>
      <c r="J101" s="15">
        <f t="shared" si="2"/>
        <v>22.385121334164712</v>
      </c>
    </row>
    <row r="102" spans="1:10" ht="23.25" customHeight="1" x14ac:dyDescent="0.2">
      <c r="A102" s="16" t="s">
        <v>89</v>
      </c>
      <c r="B102" s="17"/>
      <c r="C102" s="5" t="s">
        <v>90</v>
      </c>
      <c r="D102" s="5"/>
      <c r="E102" s="5"/>
      <c r="F102" s="5"/>
      <c r="G102" s="5"/>
      <c r="H102" s="6">
        <v>65036995.299999997</v>
      </c>
      <c r="I102" s="6">
        <f t="shared" si="3"/>
        <v>14558610.310000001</v>
      </c>
      <c r="J102" s="15">
        <f t="shared" si="2"/>
        <v>22.385121334164712</v>
      </c>
    </row>
    <row r="103" spans="1:10" ht="15" customHeight="1" x14ac:dyDescent="0.2">
      <c r="A103" s="16" t="s">
        <v>33</v>
      </c>
      <c r="B103" s="17"/>
      <c r="C103" s="5" t="s">
        <v>90</v>
      </c>
      <c r="D103" s="5" t="s">
        <v>34</v>
      </c>
      <c r="E103" s="5"/>
      <c r="F103" s="5"/>
      <c r="G103" s="5"/>
      <c r="H103" s="6">
        <v>65036995.299999997</v>
      </c>
      <c r="I103" s="6">
        <f t="shared" si="3"/>
        <v>14558610.310000001</v>
      </c>
      <c r="J103" s="15">
        <f t="shared" si="2"/>
        <v>22.385121334164712</v>
      </c>
    </row>
    <row r="104" spans="1:10" ht="15" customHeight="1" x14ac:dyDescent="0.2">
      <c r="A104" s="16" t="s">
        <v>75</v>
      </c>
      <c r="B104" s="17"/>
      <c r="C104" s="5" t="s">
        <v>90</v>
      </c>
      <c r="D104" s="5" t="s">
        <v>34</v>
      </c>
      <c r="E104" s="5" t="s">
        <v>76</v>
      </c>
      <c r="F104" s="5"/>
      <c r="G104" s="5"/>
      <c r="H104" s="6">
        <v>65036995.299999997</v>
      </c>
      <c r="I104" s="6">
        <f t="shared" si="3"/>
        <v>14558610.310000001</v>
      </c>
      <c r="J104" s="15">
        <f t="shared" si="2"/>
        <v>22.385121334164712</v>
      </c>
    </row>
    <row r="105" spans="1:10" ht="23.25" customHeight="1" x14ac:dyDescent="0.2">
      <c r="A105" s="16" t="s">
        <v>53</v>
      </c>
      <c r="B105" s="17"/>
      <c r="C105" s="5" t="s">
        <v>90</v>
      </c>
      <c r="D105" s="5" t="s">
        <v>34</v>
      </c>
      <c r="E105" s="5" t="s">
        <v>76</v>
      </c>
      <c r="F105" s="5" t="s">
        <v>54</v>
      </c>
      <c r="G105" s="5"/>
      <c r="H105" s="6">
        <v>65036995.299999997</v>
      </c>
      <c r="I105" s="6">
        <f t="shared" si="3"/>
        <v>14558610.310000001</v>
      </c>
      <c r="J105" s="15">
        <f t="shared" si="2"/>
        <v>22.385121334164712</v>
      </c>
    </row>
    <row r="106" spans="1:10" ht="15" customHeight="1" x14ac:dyDescent="0.2">
      <c r="A106" s="16" t="s">
        <v>55</v>
      </c>
      <c r="B106" s="17"/>
      <c r="C106" s="5" t="s">
        <v>90</v>
      </c>
      <c r="D106" s="5" t="s">
        <v>34</v>
      </c>
      <c r="E106" s="5" t="s">
        <v>76</v>
      </c>
      <c r="F106" s="5" t="s">
        <v>56</v>
      </c>
      <c r="G106" s="5"/>
      <c r="H106" s="6">
        <v>65036995.299999997</v>
      </c>
      <c r="I106" s="6">
        <f t="shared" si="3"/>
        <v>14558610.310000001</v>
      </c>
      <c r="J106" s="15">
        <f t="shared" si="2"/>
        <v>22.385121334164712</v>
      </c>
    </row>
    <row r="107" spans="1:10" ht="23.25" customHeight="1" x14ac:dyDescent="0.2">
      <c r="A107" s="16" t="s">
        <v>23</v>
      </c>
      <c r="B107" s="17"/>
      <c r="C107" s="5" t="s">
        <v>90</v>
      </c>
      <c r="D107" s="5" t="s">
        <v>34</v>
      </c>
      <c r="E107" s="5" t="s">
        <v>76</v>
      </c>
      <c r="F107" s="5" t="s">
        <v>56</v>
      </c>
      <c r="G107" s="5" t="s">
        <v>24</v>
      </c>
      <c r="H107" s="6">
        <v>65036995.299999997</v>
      </c>
      <c r="I107" s="6">
        <f>[1]Расходы!$G$153+[1]Расходы!$G$154+[1]Расходы!$G$155+[1]Расходы!$G$156+[1]Расходы!$G$157+[1]Расходы!$G$158+[1]Расходы!$G$159+[1]Расходы!$G$160+[1]Расходы!$G$161+[1]Расходы!$G$162+[1]Расходы!$G$163+[1]Расходы!$G$164+[1]Расходы!$G$165+[1]Расходы!$G$166+[1]Расходы!$G$167</f>
        <v>14558610.310000001</v>
      </c>
      <c r="J107" s="15">
        <f t="shared" si="2"/>
        <v>22.385121334164712</v>
      </c>
    </row>
    <row r="108" spans="1:10" ht="45.75" customHeight="1" x14ac:dyDescent="0.2">
      <c r="A108" s="16" t="s">
        <v>91</v>
      </c>
      <c r="B108" s="17"/>
      <c r="C108" s="5" t="s">
        <v>92</v>
      </c>
      <c r="D108" s="5"/>
      <c r="E108" s="5"/>
      <c r="F108" s="5"/>
      <c r="G108" s="5"/>
      <c r="H108" s="6">
        <v>3320100</v>
      </c>
      <c r="I108" s="6">
        <f>I109+I116</f>
        <v>672563.12</v>
      </c>
      <c r="J108" s="15">
        <f t="shared" si="2"/>
        <v>20.257315141110208</v>
      </c>
    </row>
    <row r="109" spans="1:10" ht="23.25" customHeight="1" x14ac:dyDescent="0.2">
      <c r="A109" s="16" t="s">
        <v>93</v>
      </c>
      <c r="B109" s="17"/>
      <c r="C109" s="5" t="s">
        <v>94</v>
      </c>
      <c r="D109" s="5"/>
      <c r="E109" s="5"/>
      <c r="F109" s="5"/>
      <c r="G109" s="5"/>
      <c r="H109" s="6">
        <v>830025</v>
      </c>
      <c r="I109" s="6">
        <f t="shared" ref="I109:I114" si="4">I110</f>
        <v>173858.38999999998</v>
      </c>
      <c r="J109" s="15">
        <f t="shared" si="2"/>
        <v>20.946163067377487</v>
      </c>
    </row>
    <row r="110" spans="1:10" ht="34.5" customHeight="1" x14ac:dyDescent="0.2">
      <c r="A110" s="16" t="s">
        <v>95</v>
      </c>
      <c r="B110" s="17"/>
      <c r="C110" s="5" t="s">
        <v>96</v>
      </c>
      <c r="D110" s="5"/>
      <c r="E110" s="5"/>
      <c r="F110" s="5"/>
      <c r="G110" s="5"/>
      <c r="H110" s="6">
        <v>830025</v>
      </c>
      <c r="I110" s="6">
        <f t="shared" si="4"/>
        <v>173858.38999999998</v>
      </c>
      <c r="J110" s="15">
        <f t="shared" si="2"/>
        <v>20.946163067377487</v>
      </c>
    </row>
    <row r="111" spans="1:10" ht="15" customHeight="1" x14ac:dyDescent="0.2">
      <c r="A111" s="16" t="s">
        <v>33</v>
      </c>
      <c r="B111" s="17"/>
      <c r="C111" s="5" t="s">
        <v>96</v>
      </c>
      <c r="D111" s="5" t="s">
        <v>34</v>
      </c>
      <c r="E111" s="5"/>
      <c r="F111" s="5"/>
      <c r="G111" s="5"/>
      <c r="H111" s="6">
        <v>830025</v>
      </c>
      <c r="I111" s="6">
        <f t="shared" si="4"/>
        <v>173858.38999999998</v>
      </c>
      <c r="J111" s="15">
        <f t="shared" si="2"/>
        <v>20.946163067377487</v>
      </c>
    </row>
    <row r="112" spans="1:10" ht="15" customHeight="1" x14ac:dyDescent="0.2">
      <c r="A112" s="16" t="s">
        <v>75</v>
      </c>
      <c r="B112" s="17"/>
      <c r="C112" s="5" t="s">
        <v>96</v>
      </c>
      <c r="D112" s="5" t="s">
        <v>34</v>
      </c>
      <c r="E112" s="5" t="s">
        <v>76</v>
      </c>
      <c r="F112" s="5"/>
      <c r="G112" s="5"/>
      <c r="H112" s="6">
        <v>830025</v>
      </c>
      <c r="I112" s="6">
        <f t="shared" si="4"/>
        <v>173858.38999999998</v>
      </c>
      <c r="J112" s="15">
        <f t="shared" si="2"/>
        <v>20.946163067377487</v>
      </c>
    </row>
    <row r="113" spans="1:10" ht="57" customHeight="1" x14ac:dyDescent="0.2">
      <c r="A113" s="16" t="s">
        <v>19</v>
      </c>
      <c r="B113" s="17"/>
      <c r="C113" s="5" t="s">
        <v>96</v>
      </c>
      <c r="D113" s="5" t="s">
        <v>34</v>
      </c>
      <c r="E113" s="5" t="s">
        <v>76</v>
      </c>
      <c r="F113" s="5" t="s">
        <v>20</v>
      </c>
      <c r="G113" s="5"/>
      <c r="H113" s="6">
        <v>830025</v>
      </c>
      <c r="I113" s="6">
        <f t="shared" si="4"/>
        <v>173858.38999999998</v>
      </c>
      <c r="J113" s="15">
        <f t="shared" si="2"/>
        <v>20.946163067377487</v>
      </c>
    </row>
    <row r="114" spans="1:10" ht="15" customHeight="1" x14ac:dyDescent="0.2">
      <c r="A114" s="16" t="s">
        <v>43</v>
      </c>
      <c r="B114" s="17"/>
      <c r="C114" s="5" t="s">
        <v>96</v>
      </c>
      <c r="D114" s="5" t="s">
        <v>34</v>
      </c>
      <c r="E114" s="5" t="s">
        <v>76</v>
      </c>
      <c r="F114" s="5" t="s">
        <v>44</v>
      </c>
      <c r="G114" s="5"/>
      <c r="H114" s="6">
        <v>830025</v>
      </c>
      <c r="I114" s="6">
        <f t="shared" si="4"/>
        <v>173858.38999999998</v>
      </c>
      <c r="J114" s="15">
        <f t="shared" si="2"/>
        <v>20.946163067377487</v>
      </c>
    </row>
    <row r="115" spans="1:10" ht="23.25" customHeight="1" x14ac:dyDescent="0.2">
      <c r="A115" s="16" t="s">
        <v>23</v>
      </c>
      <c r="B115" s="17"/>
      <c r="C115" s="5" t="s">
        <v>96</v>
      </c>
      <c r="D115" s="5" t="s">
        <v>34</v>
      </c>
      <c r="E115" s="5" t="s">
        <v>76</v>
      </c>
      <c r="F115" s="5" t="s">
        <v>44</v>
      </c>
      <c r="G115" s="5" t="s">
        <v>24</v>
      </c>
      <c r="H115" s="6">
        <v>830025</v>
      </c>
      <c r="I115" s="6">
        <f>[1]Расходы!$G$172+[1]Расходы!$G$173</f>
        <v>173858.38999999998</v>
      </c>
      <c r="J115" s="15">
        <f t="shared" si="2"/>
        <v>20.946163067377487</v>
      </c>
    </row>
    <row r="116" spans="1:10" ht="45.75" customHeight="1" x14ac:dyDescent="0.2">
      <c r="A116" s="16" t="s">
        <v>97</v>
      </c>
      <c r="B116" s="17"/>
      <c r="C116" s="5" t="s">
        <v>98</v>
      </c>
      <c r="D116" s="5"/>
      <c r="E116" s="5"/>
      <c r="F116" s="5"/>
      <c r="G116" s="5"/>
      <c r="H116" s="6">
        <v>2490075</v>
      </c>
      <c r="I116" s="6">
        <f t="shared" ref="I116:I121" si="5">I117</f>
        <v>498704.73</v>
      </c>
      <c r="J116" s="15">
        <f t="shared" si="2"/>
        <v>20.027699165687778</v>
      </c>
    </row>
    <row r="117" spans="1:10" ht="45.75" customHeight="1" x14ac:dyDescent="0.2">
      <c r="A117" s="16" t="s">
        <v>99</v>
      </c>
      <c r="B117" s="17"/>
      <c r="C117" s="5" t="s">
        <v>100</v>
      </c>
      <c r="D117" s="5"/>
      <c r="E117" s="5"/>
      <c r="F117" s="5"/>
      <c r="G117" s="5"/>
      <c r="H117" s="6">
        <v>2490075</v>
      </c>
      <c r="I117" s="6">
        <f t="shared" si="5"/>
        <v>498704.73</v>
      </c>
      <c r="J117" s="15">
        <f t="shared" si="2"/>
        <v>20.027699165687778</v>
      </c>
    </row>
    <row r="118" spans="1:10" ht="15" customHeight="1" x14ac:dyDescent="0.2">
      <c r="A118" s="16" t="s">
        <v>33</v>
      </c>
      <c r="B118" s="17"/>
      <c r="C118" s="5" t="s">
        <v>100</v>
      </c>
      <c r="D118" s="5" t="s">
        <v>34</v>
      </c>
      <c r="E118" s="5"/>
      <c r="F118" s="5"/>
      <c r="G118" s="5"/>
      <c r="H118" s="6">
        <v>2490075</v>
      </c>
      <c r="I118" s="6">
        <f t="shared" si="5"/>
        <v>498704.73</v>
      </c>
      <c r="J118" s="15">
        <f t="shared" si="2"/>
        <v>20.027699165687778</v>
      </c>
    </row>
    <row r="119" spans="1:10" ht="15" customHeight="1" x14ac:dyDescent="0.2">
      <c r="A119" s="16" t="s">
        <v>75</v>
      </c>
      <c r="B119" s="17"/>
      <c r="C119" s="5" t="s">
        <v>100</v>
      </c>
      <c r="D119" s="5" t="s">
        <v>34</v>
      </c>
      <c r="E119" s="5" t="s">
        <v>76</v>
      </c>
      <c r="F119" s="5"/>
      <c r="G119" s="5"/>
      <c r="H119" s="6">
        <v>2490075</v>
      </c>
      <c r="I119" s="6">
        <f t="shared" si="5"/>
        <v>498704.73</v>
      </c>
      <c r="J119" s="15">
        <f t="shared" si="2"/>
        <v>20.027699165687778</v>
      </c>
    </row>
    <row r="120" spans="1:10" ht="23.25" customHeight="1" x14ac:dyDescent="0.2">
      <c r="A120" s="16" t="s">
        <v>53</v>
      </c>
      <c r="B120" s="17"/>
      <c r="C120" s="5" t="s">
        <v>100</v>
      </c>
      <c r="D120" s="5" t="s">
        <v>34</v>
      </c>
      <c r="E120" s="5" t="s">
        <v>76</v>
      </c>
      <c r="F120" s="5" t="s">
        <v>54</v>
      </c>
      <c r="G120" s="5"/>
      <c r="H120" s="6">
        <v>2490075</v>
      </c>
      <c r="I120" s="6">
        <f t="shared" si="5"/>
        <v>498704.73</v>
      </c>
      <c r="J120" s="15">
        <f t="shared" si="2"/>
        <v>20.027699165687778</v>
      </c>
    </row>
    <row r="121" spans="1:10" ht="15" customHeight="1" x14ac:dyDescent="0.2">
      <c r="A121" s="16" t="s">
        <v>55</v>
      </c>
      <c r="B121" s="17"/>
      <c r="C121" s="5" t="s">
        <v>100</v>
      </c>
      <c r="D121" s="5" t="s">
        <v>34</v>
      </c>
      <c r="E121" s="5" t="s">
        <v>76</v>
      </c>
      <c r="F121" s="5" t="s">
        <v>56</v>
      </c>
      <c r="G121" s="5"/>
      <c r="H121" s="6">
        <v>2490075</v>
      </c>
      <c r="I121" s="6">
        <f t="shared" si="5"/>
        <v>498704.73</v>
      </c>
      <c r="J121" s="15">
        <f t="shared" si="2"/>
        <v>20.027699165687778</v>
      </c>
    </row>
    <row r="122" spans="1:10" ht="23.25" customHeight="1" x14ac:dyDescent="0.2">
      <c r="A122" s="16" t="s">
        <v>23</v>
      </c>
      <c r="B122" s="17"/>
      <c r="C122" s="5" t="s">
        <v>100</v>
      </c>
      <c r="D122" s="5" t="s">
        <v>34</v>
      </c>
      <c r="E122" s="5" t="s">
        <v>76</v>
      </c>
      <c r="F122" s="5" t="s">
        <v>56</v>
      </c>
      <c r="G122" s="5" t="s">
        <v>24</v>
      </c>
      <c r="H122" s="6">
        <v>2490075</v>
      </c>
      <c r="I122" s="6">
        <f>[1]Расходы!$G$174</f>
        <v>498704.73</v>
      </c>
      <c r="J122" s="15">
        <f t="shared" si="2"/>
        <v>20.027699165687778</v>
      </c>
    </row>
    <row r="123" spans="1:10" ht="15" customHeight="1" x14ac:dyDescent="0.2">
      <c r="A123" s="16" t="s">
        <v>101</v>
      </c>
      <c r="B123" s="17"/>
      <c r="C123" s="5" t="s">
        <v>102</v>
      </c>
      <c r="D123" s="5"/>
      <c r="E123" s="5"/>
      <c r="F123" s="5"/>
      <c r="G123" s="5"/>
      <c r="H123" s="6">
        <v>90000</v>
      </c>
      <c r="I123" s="6">
        <v>0</v>
      </c>
      <c r="J123" s="15">
        <f t="shared" si="2"/>
        <v>0</v>
      </c>
    </row>
    <row r="124" spans="1:10" ht="15" customHeight="1" x14ac:dyDescent="0.2">
      <c r="A124" s="16" t="s">
        <v>103</v>
      </c>
      <c r="B124" s="17"/>
      <c r="C124" s="5" t="s">
        <v>104</v>
      </c>
      <c r="D124" s="5"/>
      <c r="E124" s="5"/>
      <c r="F124" s="5"/>
      <c r="G124" s="5"/>
      <c r="H124" s="6">
        <v>90000</v>
      </c>
      <c r="I124" s="6">
        <v>0</v>
      </c>
      <c r="J124" s="15">
        <f t="shared" si="2"/>
        <v>0</v>
      </c>
    </row>
    <row r="125" spans="1:10" ht="23.25" customHeight="1" x14ac:dyDescent="0.2">
      <c r="A125" s="16" t="s">
        <v>105</v>
      </c>
      <c r="B125" s="17"/>
      <c r="C125" s="5" t="s">
        <v>106</v>
      </c>
      <c r="D125" s="5"/>
      <c r="E125" s="5"/>
      <c r="F125" s="5"/>
      <c r="G125" s="5"/>
      <c r="H125" s="6">
        <v>90000</v>
      </c>
      <c r="I125" s="6">
        <v>0</v>
      </c>
      <c r="J125" s="15">
        <f t="shared" si="2"/>
        <v>0</v>
      </c>
    </row>
    <row r="126" spans="1:10" ht="15" customHeight="1" x14ac:dyDescent="0.2">
      <c r="A126" s="16" t="s">
        <v>33</v>
      </c>
      <c r="B126" s="17"/>
      <c r="C126" s="5" t="s">
        <v>106</v>
      </c>
      <c r="D126" s="5" t="s">
        <v>34</v>
      </c>
      <c r="E126" s="5"/>
      <c r="F126" s="5"/>
      <c r="G126" s="5"/>
      <c r="H126" s="6">
        <v>90000</v>
      </c>
      <c r="I126" s="6">
        <v>0</v>
      </c>
      <c r="J126" s="15">
        <f t="shared" si="2"/>
        <v>0</v>
      </c>
    </row>
    <row r="127" spans="1:10" ht="15" customHeight="1" x14ac:dyDescent="0.2">
      <c r="A127" s="16" t="s">
        <v>107</v>
      </c>
      <c r="B127" s="17"/>
      <c r="C127" s="5" t="s">
        <v>106</v>
      </c>
      <c r="D127" s="5" t="s">
        <v>34</v>
      </c>
      <c r="E127" s="5" t="s">
        <v>34</v>
      </c>
      <c r="F127" s="5"/>
      <c r="G127" s="5"/>
      <c r="H127" s="6">
        <v>90000</v>
      </c>
      <c r="I127" s="6">
        <v>0</v>
      </c>
      <c r="J127" s="15">
        <f t="shared" si="2"/>
        <v>0</v>
      </c>
    </row>
    <row r="128" spans="1:10" ht="15" customHeight="1" x14ac:dyDescent="0.2">
      <c r="A128" s="16" t="s">
        <v>77</v>
      </c>
      <c r="B128" s="17"/>
      <c r="C128" s="5" t="s">
        <v>106</v>
      </c>
      <c r="D128" s="5" t="s">
        <v>34</v>
      </c>
      <c r="E128" s="5" t="s">
        <v>34</v>
      </c>
      <c r="F128" s="5" t="s">
        <v>78</v>
      </c>
      <c r="G128" s="5"/>
      <c r="H128" s="6">
        <v>90000</v>
      </c>
      <c r="I128" s="6">
        <v>0</v>
      </c>
      <c r="J128" s="15">
        <f t="shared" si="2"/>
        <v>0</v>
      </c>
    </row>
    <row r="129" spans="1:10" ht="15" customHeight="1" x14ac:dyDescent="0.2">
      <c r="A129" s="16" t="s">
        <v>108</v>
      </c>
      <c r="B129" s="17"/>
      <c r="C129" s="5" t="s">
        <v>106</v>
      </c>
      <c r="D129" s="5" t="s">
        <v>34</v>
      </c>
      <c r="E129" s="5" t="s">
        <v>34</v>
      </c>
      <c r="F129" s="5" t="s">
        <v>109</v>
      </c>
      <c r="G129" s="5"/>
      <c r="H129" s="6">
        <v>90000</v>
      </c>
      <c r="I129" s="6">
        <v>0</v>
      </c>
      <c r="J129" s="15">
        <f t="shared" si="2"/>
        <v>0</v>
      </c>
    </row>
    <row r="130" spans="1:10" ht="23.25" customHeight="1" x14ac:dyDescent="0.2">
      <c r="A130" s="16" t="s">
        <v>23</v>
      </c>
      <c r="B130" s="17"/>
      <c r="C130" s="5" t="s">
        <v>106</v>
      </c>
      <c r="D130" s="5" t="s">
        <v>34</v>
      </c>
      <c r="E130" s="5" t="s">
        <v>34</v>
      </c>
      <c r="F130" s="5" t="s">
        <v>109</v>
      </c>
      <c r="G130" s="5" t="s">
        <v>24</v>
      </c>
      <c r="H130" s="6">
        <v>90000</v>
      </c>
      <c r="I130" s="6">
        <v>0</v>
      </c>
      <c r="J130" s="15">
        <f t="shared" si="2"/>
        <v>0</v>
      </c>
    </row>
    <row r="131" spans="1:10" ht="23.25" customHeight="1" x14ac:dyDescent="0.2">
      <c r="A131" s="16" t="s">
        <v>110</v>
      </c>
      <c r="B131" s="17"/>
      <c r="C131" s="5" t="s">
        <v>111</v>
      </c>
      <c r="D131" s="5"/>
      <c r="E131" s="5"/>
      <c r="F131" s="5"/>
      <c r="G131" s="5"/>
      <c r="H131" s="6">
        <v>5703422.7400000002</v>
      </c>
      <c r="I131" s="6">
        <f>I132+I139+I146+I153+I160+I167+I174+I181+I188+I195</f>
        <v>1388768</v>
      </c>
      <c r="J131" s="15">
        <f t="shared" si="2"/>
        <v>24.349729334634588</v>
      </c>
    </row>
    <row r="132" spans="1:10" ht="34.5" customHeight="1" x14ac:dyDescent="0.2">
      <c r="A132" s="16" t="s">
        <v>112</v>
      </c>
      <c r="B132" s="17"/>
      <c r="C132" s="5" t="s">
        <v>113</v>
      </c>
      <c r="D132" s="5"/>
      <c r="E132" s="5"/>
      <c r="F132" s="5"/>
      <c r="G132" s="5"/>
      <c r="H132" s="6">
        <v>151100</v>
      </c>
      <c r="I132" s="6">
        <f t="shared" ref="I132:I137" si="6">I133</f>
        <v>309.89</v>
      </c>
      <c r="J132" s="15">
        <f t="shared" si="2"/>
        <v>0.20508934480476504</v>
      </c>
    </row>
    <row r="133" spans="1:10" ht="34.5" customHeight="1" x14ac:dyDescent="0.2">
      <c r="A133" s="16" t="s">
        <v>114</v>
      </c>
      <c r="B133" s="17"/>
      <c r="C133" s="5" t="s">
        <v>115</v>
      </c>
      <c r="D133" s="5"/>
      <c r="E133" s="5"/>
      <c r="F133" s="5"/>
      <c r="G133" s="5"/>
      <c r="H133" s="6">
        <v>151100</v>
      </c>
      <c r="I133" s="6">
        <f t="shared" si="6"/>
        <v>309.89</v>
      </c>
      <c r="J133" s="15">
        <f t="shared" si="2"/>
        <v>0.20508934480476504</v>
      </c>
    </row>
    <row r="134" spans="1:10" ht="15" customHeight="1" x14ac:dyDescent="0.2">
      <c r="A134" s="16" t="s">
        <v>33</v>
      </c>
      <c r="B134" s="17"/>
      <c r="C134" s="5" t="s">
        <v>115</v>
      </c>
      <c r="D134" s="5" t="s">
        <v>34</v>
      </c>
      <c r="E134" s="5"/>
      <c r="F134" s="5"/>
      <c r="G134" s="5"/>
      <c r="H134" s="6">
        <v>151100</v>
      </c>
      <c r="I134" s="6">
        <f t="shared" si="6"/>
        <v>309.89</v>
      </c>
      <c r="J134" s="15">
        <f t="shared" si="2"/>
        <v>0.20508934480476504</v>
      </c>
    </row>
    <row r="135" spans="1:10" ht="15" customHeight="1" x14ac:dyDescent="0.2">
      <c r="A135" s="16" t="s">
        <v>63</v>
      </c>
      <c r="B135" s="17"/>
      <c r="C135" s="5" t="s">
        <v>115</v>
      </c>
      <c r="D135" s="5" t="s">
        <v>34</v>
      </c>
      <c r="E135" s="5" t="s">
        <v>64</v>
      </c>
      <c r="F135" s="5"/>
      <c r="G135" s="5"/>
      <c r="H135" s="6">
        <v>151100</v>
      </c>
      <c r="I135" s="6">
        <f t="shared" si="6"/>
        <v>309.89</v>
      </c>
      <c r="J135" s="15">
        <f t="shared" si="2"/>
        <v>0.20508934480476504</v>
      </c>
    </row>
    <row r="136" spans="1:10" ht="23.25" customHeight="1" x14ac:dyDescent="0.2">
      <c r="A136" s="16" t="s">
        <v>53</v>
      </c>
      <c r="B136" s="17"/>
      <c r="C136" s="5" t="s">
        <v>115</v>
      </c>
      <c r="D136" s="5" t="s">
        <v>34</v>
      </c>
      <c r="E136" s="5" t="s">
        <v>64</v>
      </c>
      <c r="F136" s="5" t="s">
        <v>54</v>
      </c>
      <c r="G136" s="5"/>
      <c r="H136" s="6">
        <v>151100</v>
      </c>
      <c r="I136" s="6">
        <f t="shared" si="6"/>
        <v>309.89</v>
      </c>
      <c r="J136" s="15">
        <f t="shared" si="2"/>
        <v>0.20508934480476504</v>
      </c>
    </row>
    <row r="137" spans="1:10" ht="15" customHeight="1" x14ac:dyDescent="0.2">
      <c r="A137" s="16" t="s">
        <v>55</v>
      </c>
      <c r="B137" s="17"/>
      <c r="C137" s="5" t="s">
        <v>115</v>
      </c>
      <c r="D137" s="5" t="s">
        <v>34</v>
      </c>
      <c r="E137" s="5" t="s">
        <v>64</v>
      </c>
      <c r="F137" s="5" t="s">
        <v>56</v>
      </c>
      <c r="G137" s="5"/>
      <c r="H137" s="6">
        <v>151100</v>
      </c>
      <c r="I137" s="6">
        <f t="shared" si="6"/>
        <v>309.89</v>
      </c>
      <c r="J137" s="15">
        <f t="shared" si="2"/>
        <v>0.20508934480476504</v>
      </c>
    </row>
    <row r="138" spans="1:10" ht="23.25" customHeight="1" x14ac:dyDescent="0.2">
      <c r="A138" s="16" t="s">
        <v>23</v>
      </c>
      <c r="B138" s="17"/>
      <c r="C138" s="5" t="s">
        <v>115</v>
      </c>
      <c r="D138" s="5" t="s">
        <v>34</v>
      </c>
      <c r="E138" s="5" t="s">
        <v>64</v>
      </c>
      <c r="F138" s="5" t="s">
        <v>56</v>
      </c>
      <c r="G138" s="5" t="s">
        <v>24</v>
      </c>
      <c r="H138" s="6">
        <v>151100</v>
      </c>
      <c r="I138" s="6">
        <f>[1]Расходы!$G$120</f>
        <v>309.89</v>
      </c>
      <c r="J138" s="15">
        <f t="shared" si="2"/>
        <v>0.20508934480476504</v>
      </c>
    </row>
    <row r="139" spans="1:10" ht="23.25" customHeight="1" x14ac:dyDescent="0.2">
      <c r="A139" s="16" t="s">
        <v>116</v>
      </c>
      <c r="B139" s="17"/>
      <c r="C139" s="5" t="s">
        <v>117</v>
      </c>
      <c r="D139" s="5"/>
      <c r="E139" s="5"/>
      <c r="F139" s="5"/>
      <c r="G139" s="5"/>
      <c r="H139" s="6">
        <v>189890</v>
      </c>
      <c r="I139" s="6">
        <f t="shared" ref="I139:I144" si="7">I140</f>
        <v>43765</v>
      </c>
      <c r="J139" s="15">
        <f t="shared" si="2"/>
        <v>23.047553846964032</v>
      </c>
    </row>
    <row r="140" spans="1:10" ht="34.5" customHeight="1" x14ac:dyDescent="0.2">
      <c r="A140" s="16" t="s">
        <v>118</v>
      </c>
      <c r="B140" s="17"/>
      <c r="C140" s="5" t="s">
        <v>119</v>
      </c>
      <c r="D140" s="5"/>
      <c r="E140" s="5"/>
      <c r="F140" s="5"/>
      <c r="G140" s="5"/>
      <c r="H140" s="6">
        <v>189890</v>
      </c>
      <c r="I140" s="6">
        <f t="shared" si="7"/>
        <v>43765</v>
      </c>
      <c r="J140" s="15">
        <f t="shared" si="2"/>
        <v>23.047553846964032</v>
      </c>
    </row>
    <row r="141" spans="1:10" ht="15" customHeight="1" x14ac:dyDescent="0.2">
      <c r="A141" s="16" t="s">
        <v>33</v>
      </c>
      <c r="B141" s="17"/>
      <c r="C141" s="5" t="s">
        <v>119</v>
      </c>
      <c r="D141" s="5" t="s">
        <v>34</v>
      </c>
      <c r="E141" s="5"/>
      <c r="F141" s="5"/>
      <c r="G141" s="5"/>
      <c r="H141" s="6">
        <v>189890</v>
      </c>
      <c r="I141" s="6">
        <f t="shared" si="7"/>
        <v>43765</v>
      </c>
      <c r="J141" s="15">
        <f t="shared" ref="J141:J204" si="8">I141/H141*100</f>
        <v>23.047553846964032</v>
      </c>
    </row>
    <row r="142" spans="1:10" ht="15" customHeight="1" x14ac:dyDescent="0.2">
      <c r="A142" s="16" t="s">
        <v>75</v>
      </c>
      <c r="B142" s="17"/>
      <c r="C142" s="5" t="s">
        <v>119</v>
      </c>
      <c r="D142" s="5" t="s">
        <v>34</v>
      </c>
      <c r="E142" s="5" t="s">
        <v>76</v>
      </c>
      <c r="F142" s="5"/>
      <c r="G142" s="5"/>
      <c r="H142" s="6">
        <v>189890</v>
      </c>
      <c r="I142" s="6">
        <f t="shared" si="7"/>
        <v>43765</v>
      </c>
      <c r="J142" s="15">
        <f t="shared" si="8"/>
        <v>23.047553846964032</v>
      </c>
    </row>
    <row r="143" spans="1:10" ht="23.25" customHeight="1" x14ac:dyDescent="0.2">
      <c r="A143" s="16" t="s">
        <v>25</v>
      </c>
      <c r="B143" s="17"/>
      <c r="C143" s="5" t="s">
        <v>119</v>
      </c>
      <c r="D143" s="5" t="s">
        <v>34</v>
      </c>
      <c r="E143" s="5" t="s">
        <v>76</v>
      </c>
      <c r="F143" s="5" t="s">
        <v>26</v>
      </c>
      <c r="G143" s="5"/>
      <c r="H143" s="6">
        <v>189890</v>
      </c>
      <c r="I143" s="6">
        <f t="shared" si="7"/>
        <v>43765</v>
      </c>
      <c r="J143" s="15">
        <f t="shared" si="8"/>
        <v>23.047553846964032</v>
      </c>
    </row>
    <row r="144" spans="1:10" ht="23.25" customHeight="1" x14ac:dyDescent="0.2">
      <c r="A144" s="16" t="s">
        <v>27</v>
      </c>
      <c r="B144" s="17"/>
      <c r="C144" s="5" t="s">
        <v>119</v>
      </c>
      <c r="D144" s="5" t="s">
        <v>34</v>
      </c>
      <c r="E144" s="5" t="s">
        <v>76</v>
      </c>
      <c r="F144" s="5" t="s">
        <v>28</v>
      </c>
      <c r="G144" s="5"/>
      <c r="H144" s="6">
        <v>189890</v>
      </c>
      <c r="I144" s="6">
        <f t="shared" si="7"/>
        <v>43765</v>
      </c>
      <c r="J144" s="15">
        <f t="shared" si="8"/>
        <v>23.047553846964032</v>
      </c>
    </row>
    <row r="145" spans="1:10" ht="23.25" customHeight="1" x14ac:dyDescent="0.2">
      <c r="A145" s="16" t="s">
        <v>23</v>
      </c>
      <c r="B145" s="17"/>
      <c r="C145" s="5" t="s">
        <v>119</v>
      </c>
      <c r="D145" s="5" t="s">
        <v>34</v>
      </c>
      <c r="E145" s="5" t="s">
        <v>76</v>
      </c>
      <c r="F145" s="5" t="s">
        <v>28</v>
      </c>
      <c r="G145" s="5" t="s">
        <v>24</v>
      </c>
      <c r="H145" s="6">
        <v>189890</v>
      </c>
      <c r="I145" s="6">
        <f>[1]Расходы!$G$175</f>
        <v>43765</v>
      </c>
      <c r="J145" s="15">
        <f t="shared" si="8"/>
        <v>23.047553846964032</v>
      </c>
    </row>
    <row r="146" spans="1:10" ht="34.5" customHeight="1" x14ac:dyDescent="0.2">
      <c r="A146" s="16" t="s">
        <v>120</v>
      </c>
      <c r="B146" s="17"/>
      <c r="C146" s="5" t="s">
        <v>121</v>
      </c>
      <c r="D146" s="5"/>
      <c r="E146" s="5"/>
      <c r="F146" s="5"/>
      <c r="G146" s="5"/>
      <c r="H146" s="6">
        <v>1019772.74</v>
      </c>
      <c r="I146" s="6">
        <f t="shared" ref="I146:I151" si="9">I147</f>
        <v>290000</v>
      </c>
      <c r="J146" s="15">
        <f t="shared" si="8"/>
        <v>28.437708582012107</v>
      </c>
    </row>
    <row r="147" spans="1:10" ht="34.5" customHeight="1" x14ac:dyDescent="0.2">
      <c r="A147" s="16" t="s">
        <v>122</v>
      </c>
      <c r="B147" s="17"/>
      <c r="C147" s="5" t="s">
        <v>123</v>
      </c>
      <c r="D147" s="5"/>
      <c r="E147" s="5"/>
      <c r="F147" s="5"/>
      <c r="G147" s="5"/>
      <c r="H147" s="6">
        <v>1019772.74</v>
      </c>
      <c r="I147" s="6">
        <f t="shared" si="9"/>
        <v>290000</v>
      </c>
      <c r="J147" s="15">
        <f t="shared" si="8"/>
        <v>28.437708582012107</v>
      </c>
    </row>
    <row r="148" spans="1:10" ht="15" customHeight="1" x14ac:dyDescent="0.2">
      <c r="A148" s="16" t="s">
        <v>33</v>
      </c>
      <c r="B148" s="17"/>
      <c r="C148" s="5" t="s">
        <v>123</v>
      </c>
      <c r="D148" s="5" t="s">
        <v>34</v>
      </c>
      <c r="E148" s="5"/>
      <c r="F148" s="5"/>
      <c r="G148" s="5"/>
      <c r="H148" s="6">
        <v>1019772.74</v>
      </c>
      <c r="I148" s="6">
        <f t="shared" si="9"/>
        <v>290000</v>
      </c>
      <c r="J148" s="15">
        <f t="shared" si="8"/>
        <v>28.437708582012107</v>
      </c>
    </row>
    <row r="149" spans="1:10" ht="15" customHeight="1" x14ac:dyDescent="0.2">
      <c r="A149" s="16" t="s">
        <v>75</v>
      </c>
      <c r="B149" s="17"/>
      <c r="C149" s="5" t="s">
        <v>123</v>
      </c>
      <c r="D149" s="5" t="s">
        <v>34</v>
      </c>
      <c r="E149" s="5" t="s">
        <v>76</v>
      </c>
      <c r="F149" s="5"/>
      <c r="G149" s="5"/>
      <c r="H149" s="6">
        <v>1019772.74</v>
      </c>
      <c r="I149" s="6">
        <f t="shared" si="9"/>
        <v>290000</v>
      </c>
      <c r="J149" s="15">
        <f t="shared" si="8"/>
        <v>28.437708582012107</v>
      </c>
    </row>
    <row r="150" spans="1:10" ht="23.25" customHeight="1" x14ac:dyDescent="0.2">
      <c r="A150" s="16" t="s">
        <v>53</v>
      </c>
      <c r="B150" s="17"/>
      <c r="C150" s="5" t="s">
        <v>123</v>
      </c>
      <c r="D150" s="5" t="s">
        <v>34</v>
      </c>
      <c r="E150" s="5" t="s">
        <v>76</v>
      </c>
      <c r="F150" s="5" t="s">
        <v>54</v>
      </c>
      <c r="G150" s="5"/>
      <c r="H150" s="6">
        <v>1019772.74</v>
      </c>
      <c r="I150" s="6">
        <f t="shared" si="9"/>
        <v>290000</v>
      </c>
      <c r="J150" s="15">
        <f t="shared" si="8"/>
        <v>28.437708582012107</v>
      </c>
    </row>
    <row r="151" spans="1:10" ht="15" customHeight="1" x14ac:dyDescent="0.2">
      <c r="A151" s="16" t="s">
        <v>55</v>
      </c>
      <c r="B151" s="17"/>
      <c r="C151" s="5" t="s">
        <v>123</v>
      </c>
      <c r="D151" s="5" t="s">
        <v>34</v>
      </c>
      <c r="E151" s="5" t="s">
        <v>76</v>
      </c>
      <c r="F151" s="5" t="s">
        <v>56</v>
      </c>
      <c r="G151" s="5"/>
      <c r="H151" s="6">
        <v>1019772.74</v>
      </c>
      <c r="I151" s="6">
        <f t="shared" si="9"/>
        <v>290000</v>
      </c>
      <c r="J151" s="15">
        <f t="shared" si="8"/>
        <v>28.437708582012107</v>
      </c>
    </row>
    <row r="152" spans="1:10" ht="23.25" customHeight="1" x14ac:dyDescent="0.2">
      <c r="A152" s="16" t="s">
        <v>23</v>
      </c>
      <c r="B152" s="17"/>
      <c r="C152" s="5" t="s">
        <v>123</v>
      </c>
      <c r="D152" s="5" t="s">
        <v>34</v>
      </c>
      <c r="E152" s="5" t="s">
        <v>76</v>
      </c>
      <c r="F152" s="5" t="s">
        <v>56</v>
      </c>
      <c r="G152" s="5" t="s">
        <v>24</v>
      </c>
      <c r="H152" s="6">
        <v>1019772.74</v>
      </c>
      <c r="I152" s="6">
        <f>[1]Расходы!$G$176+[1]Расходы!$G$177</f>
        <v>290000</v>
      </c>
      <c r="J152" s="15">
        <f t="shared" si="8"/>
        <v>28.437708582012107</v>
      </c>
    </row>
    <row r="153" spans="1:10" ht="23.25" customHeight="1" x14ac:dyDescent="0.2">
      <c r="A153" s="16" t="s">
        <v>124</v>
      </c>
      <c r="B153" s="17"/>
      <c r="C153" s="5" t="s">
        <v>125</v>
      </c>
      <c r="D153" s="5"/>
      <c r="E153" s="5"/>
      <c r="F153" s="5"/>
      <c r="G153" s="5"/>
      <c r="H153" s="6">
        <v>547200</v>
      </c>
      <c r="I153" s="6">
        <f t="shared" ref="I153:I158" si="10">I154</f>
        <v>268166.26</v>
      </c>
      <c r="J153" s="15">
        <f t="shared" si="8"/>
        <v>49.006991959064329</v>
      </c>
    </row>
    <row r="154" spans="1:10" ht="23.25" customHeight="1" x14ac:dyDescent="0.2">
      <c r="A154" s="16" t="s">
        <v>126</v>
      </c>
      <c r="B154" s="17"/>
      <c r="C154" s="5" t="s">
        <v>127</v>
      </c>
      <c r="D154" s="5"/>
      <c r="E154" s="5"/>
      <c r="F154" s="5"/>
      <c r="G154" s="5"/>
      <c r="H154" s="6">
        <v>547200</v>
      </c>
      <c r="I154" s="6">
        <f t="shared" si="10"/>
        <v>268166.26</v>
      </c>
      <c r="J154" s="15">
        <f t="shared" si="8"/>
        <v>49.006991959064329</v>
      </c>
    </row>
    <row r="155" spans="1:10" ht="15" customHeight="1" x14ac:dyDescent="0.2">
      <c r="A155" s="16" t="s">
        <v>33</v>
      </c>
      <c r="B155" s="17"/>
      <c r="C155" s="5" t="s">
        <v>127</v>
      </c>
      <c r="D155" s="5" t="s">
        <v>34</v>
      </c>
      <c r="E155" s="5"/>
      <c r="F155" s="5"/>
      <c r="G155" s="5"/>
      <c r="H155" s="6">
        <v>547200</v>
      </c>
      <c r="I155" s="6">
        <f t="shared" si="10"/>
        <v>268166.26</v>
      </c>
      <c r="J155" s="15">
        <f t="shared" si="8"/>
        <v>49.006991959064329</v>
      </c>
    </row>
    <row r="156" spans="1:10" ht="15" customHeight="1" x14ac:dyDescent="0.2">
      <c r="A156" s="16" t="s">
        <v>75</v>
      </c>
      <c r="B156" s="17"/>
      <c r="C156" s="5" t="s">
        <v>127</v>
      </c>
      <c r="D156" s="5" t="s">
        <v>34</v>
      </c>
      <c r="E156" s="5" t="s">
        <v>76</v>
      </c>
      <c r="F156" s="5"/>
      <c r="G156" s="5"/>
      <c r="H156" s="6">
        <v>547200</v>
      </c>
      <c r="I156" s="6">
        <f t="shared" si="10"/>
        <v>268166.26</v>
      </c>
      <c r="J156" s="15">
        <f t="shared" si="8"/>
        <v>49.006991959064329</v>
      </c>
    </row>
    <row r="157" spans="1:10" ht="23.25" customHeight="1" x14ac:dyDescent="0.2">
      <c r="A157" s="16" t="s">
        <v>25</v>
      </c>
      <c r="B157" s="17"/>
      <c r="C157" s="5" t="s">
        <v>127</v>
      </c>
      <c r="D157" s="5" t="s">
        <v>34</v>
      </c>
      <c r="E157" s="5" t="s">
        <v>76</v>
      </c>
      <c r="F157" s="5" t="s">
        <v>26</v>
      </c>
      <c r="G157" s="5"/>
      <c r="H157" s="6">
        <v>547200</v>
      </c>
      <c r="I157" s="6">
        <f t="shared" si="10"/>
        <v>268166.26</v>
      </c>
      <c r="J157" s="15">
        <f t="shared" si="8"/>
        <v>49.006991959064329</v>
      </c>
    </row>
    <row r="158" spans="1:10" ht="23.25" customHeight="1" x14ac:dyDescent="0.2">
      <c r="A158" s="16" t="s">
        <v>27</v>
      </c>
      <c r="B158" s="17"/>
      <c r="C158" s="5" t="s">
        <v>127</v>
      </c>
      <c r="D158" s="5" t="s">
        <v>34</v>
      </c>
      <c r="E158" s="5" t="s">
        <v>76</v>
      </c>
      <c r="F158" s="5" t="s">
        <v>28</v>
      </c>
      <c r="G158" s="5"/>
      <c r="H158" s="6">
        <v>547200</v>
      </c>
      <c r="I158" s="6">
        <f t="shared" si="10"/>
        <v>268166.26</v>
      </c>
      <c r="J158" s="15">
        <f t="shared" si="8"/>
        <v>49.006991959064329</v>
      </c>
    </row>
    <row r="159" spans="1:10" ht="23.25" customHeight="1" x14ac:dyDescent="0.2">
      <c r="A159" s="16" t="s">
        <v>23</v>
      </c>
      <c r="B159" s="17"/>
      <c r="C159" s="5" t="s">
        <v>127</v>
      </c>
      <c r="D159" s="5" t="s">
        <v>34</v>
      </c>
      <c r="E159" s="5" t="s">
        <v>76</v>
      </c>
      <c r="F159" s="5" t="s">
        <v>28</v>
      </c>
      <c r="G159" s="5" t="s">
        <v>24</v>
      </c>
      <c r="H159" s="6">
        <v>547200</v>
      </c>
      <c r="I159" s="6">
        <f>[1]Расходы!$G$178+[1]Расходы!$G$179</f>
        <v>268166.26</v>
      </c>
      <c r="J159" s="15">
        <f t="shared" si="8"/>
        <v>49.006991959064329</v>
      </c>
    </row>
    <row r="160" spans="1:10" ht="23.25" customHeight="1" x14ac:dyDescent="0.2">
      <c r="A160" s="16" t="s">
        <v>128</v>
      </c>
      <c r="B160" s="17"/>
      <c r="C160" s="5" t="s">
        <v>129</v>
      </c>
      <c r="D160" s="5"/>
      <c r="E160" s="5"/>
      <c r="F160" s="5"/>
      <c r="G160" s="5"/>
      <c r="H160" s="6">
        <v>743500</v>
      </c>
      <c r="I160" s="6">
        <f t="shared" ref="I160:I165" si="11">I161</f>
        <v>190352.12</v>
      </c>
      <c r="J160" s="15">
        <f t="shared" si="8"/>
        <v>25.602168123739073</v>
      </c>
    </row>
    <row r="161" spans="1:10" ht="23.25" customHeight="1" x14ac:dyDescent="0.2">
      <c r="A161" s="16" t="s">
        <v>130</v>
      </c>
      <c r="B161" s="17"/>
      <c r="C161" s="5" t="s">
        <v>131</v>
      </c>
      <c r="D161" s="5"/>
      <c r="E161" s="5"/>
      <c r="F161" s="5"/>
      <c r="G161" s="5"/>
      <c r="H161" s="6">
        <v>743500</v>
      </c>
      <c r="I161" s="6">
        <f t="shared" si="11"/>
        <v>190352.12</v>
      </c>
      <c r="J161" s="15">
        <f t="shared" si="8"/>
        <v>25.602168123739073</v>
      </c>
    </row>
    <row r="162" spans="1:10" ht="15" customHeight="1" x14ac:dyDescent="0.2">
      <c r="A162" s="16" t="s">
        <v>33</v>
      </c>
      <c r="B162" s="17"/>
      <c r="C162" s="5" t="s">
        <v>131</v>
      </c>
      <c r="D162" s="5" t="s">
        <v>34</v>
      </c>
      <c r="E162" s="5"/>
      <c r="F162" s="5"/>
      <c r="G162" s="5"/>
      <c r="H162" s="6">
        <v>743500</v>
      </c>
      <c r="I162" s="6">
        <f t="shared" si="11"/>
        <v>190352.12</v>
      </c>
      <c r="J162" s="15">
        <f t="shared" si="8"/>
        <v>25.602168123739073</v>
      </c>
    </row>
    <row r="163" spans="1:10" ht="15" customHeight="1" x14ac:dyDescent="0.2">
      <c r="A163" s="16" t="s">
        <v>75</v>
      </c>
      <c r="B163" s="17"/>
      <c r="C163" s="5" t="s">
        <v>131</v>
      </c>
      <c r="D163" s="5" t="s">
        <v>34</v>
      </c>
      <c r="E163" s="5" t="s">
        <v>76</v>
      </c>
      <c r="F163" s="5"/>
      <c r="G163" s="5"/>
      <c r="H163" s="6">
        <v>743500</v>
      </c>
      <c r="I163" s="6">
        <f t="shared" si="11"/>
        <v>190352.12</v>
      </c>
      <c r="J163" s="15">
        <f t="shared" si="8"/>
        <v>25.602168123739073</v>
      </c>
    </row>
    <row r="164" spans="1:10" ht="23.25" customHeight="1" x14ac:dyDescent="0.2">
      <c r="A164" s="16" t="s">
        <v>53</v>
      </c>
      <c r="B164" s="17"/>
      <c r="C164" s="5" t="s">
        <v>131</v>
      </c>
      <c r="D164" s="5" t="s">
        <v>34</v>
      </c>
      <c r="E164" s="5" t="s">
        <v>76</v>
      </c>
      <c r="F164" s="5" t="s">
        <v>54</v>
      </c>
      <c r="G164" s="5"/>
      <c r="H164" s="6">
        <v>743500</v>
      </c>
      <c r="I164" s="6">
        <f t="shared" si="11"/>
        <v>190352.12</v>
      </c>
      <c r="J164" s="15">
        <f t="shared" si="8"/>
        <v>25.602168123739073</v>
      </c>
    </row>
    <row r="165" spans="1:10" ht="15" customHeight="1" x14ac:dyDescent="0.2">
      <c r="A165" s="16" t="s">
        <v>55</v>
      </c>
      <c r="B165" s="17"/>
      <c r="C165" s="5" t="s">
        <v>131</v>
      </c>
      <c r="D165" s="5" t="s">
        <v>34</v>
      </c>
      <c r="E165" s="5" t="s">
        <v>76</v>
      </c>
      <c r="F165" s="5" t="s">
        <v>56</v>
      </c>
      <c r="G165" s="5"/>
      <c r="H165" s="6">
        <v>743500</v>
      </c>
      <c r="I165" s="6">
        <f t="shared" si="11"/>
        <v>190352.12</v>
      </c>
      <c r="J165" s="15">
        <f t="shared" si="8"/>
        <v>25.602168123739073</v>
      </c>
    </row>
    <row r="166" spans="1:10" ht="23.25" customHeight="1" x14ac:dyDescent="0.2">
      <c r="A166" s="16" t="s">
        <v>23</v>
      </c>
      <c r="B166" s="17"/>
      <c r="C166" s="5" t="s">
        <v>131</v>
      </c>
      <c r="D166" s="5" t="s">
        <v>34</v>
      </c>
      <c r="E166" s="5" t="s">
        <v>76</v>
      </c>
      <c r="F166" s="5" t="s">
        <v>56</v>
      </c>
      <c r="G166" s="5" t="s">
        <v>24</v>
      </c>
      <c r="H166" s="6">
        <v>743500</v>
      </c>
      <c r="I166" s="6">
        <f>[1]Расходы!$G$180+[1]Расходы!$G$181</f>
        <v>190352.12</v>
      </c>
      <c r="J166" s="15">
        <f t="shared" si="8"/>
        <v>25.602168123739073</v>
      </c>
    </row>
    <row r="167" spans="1:10" ht="23.25" customHeight="1" x14ac:dyDescent="0.2">
      <c r="A167" s="16" t="s">
        <v>132</v>
      </c>
      <c r="B167" s="17"/>
      <c r="C167" s="5" t="s">
        <v>133</v>
      </c>
      <c r="D167" s="5"/>
      <c r="E167" s="5"/>
      <c r="F167" s="5"/>
      <c r="G167" s="5"/>
      <c r="H167" s="6">
        <v>442000</v>
      </c>
      <c r="I167" s="6">
        <f t="shared" ref="I167:I172" si="12">I168</f>
        <v>59600</v>
      </c>
      <c r="J167" s="15">
        <f t="shared" si="8"/>
        <v>13.484162895927602</v>
      </c>
    </row>
    <row r="168" spans="1:10" ht="23.25" customHeight="1" x14ac:dyDescent="0.2">
      <c r="A168" s="16" t="s">
        <v>134</v>
      </c>
      <c r="B168" s="17"/>
      <c r="C168" s="5" t="s">
        <v>135</v>
      </c>
      <c r="D168" s="5"/>
      <c r="E168" s="5"/>
      <c r="F168" s="5"/>
      <c r="G168" s="5"/>
      <c r="H168" s="6">
        <v>442000</v>
      </c>
      <c r="I168" s="6">
        <f t="shared" si="12"/>
        <v>59600</v>
      </c>
      <c r="J168" s="15">
        <f t="shared" si="8"/>
        <v>13.484162895927602</v>
      </c>
    </row>
    <row r="169" spans="1:10" ht="15" customHeight="1" x14ac:dyDescent="0.2">
      <c r="A169" s="16" t="s">
        <v>33</v>
      </c>
      <c r="B169" s="17"/>
      <c r="C169" s="5" t="s">
        <v>135</v>
      </c>
      <c r="D169" s="5" t="s">
        <v>34</v>
      </c>
      <c r="E169" s="5"/>
      <c r="F169" s="5"/>
      <c r="G169" s="5"/>
      <c r="H169" s="6">
        <v>442000</v>
      </c>
      <c r="I169" s="6">
        <f t="shared" si="12"/>
        <v>59600</v>
      </c>
      <c r="J169" s="15">
        <f t="shared" si="8"/>
        <v>13.484162895927602</v>
      </c>
    </row>
    <row r="170" spans="1:10" ht="15" customHeight="1" x14ac:dyDescent="0.2">
      <c r="A170" s="16" t="s">
        <v>63</v>
      </c>
      <c r="B170" s="17"/>
      <c r="C170" s="5" t="s">
        <v>135</v>
      </c>
      <c r="D170" s="5" t="s">
        <v>34</v>
      </c>
      <c r="E170" s="5" t="s">
        <v>64</v>
      </c>
      <c r="F170" s="5"/>
      <c r="G170" s="5"/>
      <c r="H170" s="6">
        <v>442000</v>
      </c>
      <c r="I170" s="6">
        <f t="shared" si="12"/>
        <v>59600</v>
      </c>
      <c r="J170" s="15">
        <f t="shared" si="8"/>
        <v>13.484162895927602</v>
      </c>
    </row>
    <row r="171" spans="1:10" ht="23.25" customHeight="1" x14ac:dyDescent="0.2">
      <c r="A171" s="16" t="s">
        <v>53</v>
      </c>
      <c r="B171" s="17"/>
      <c r="C171" s="5" t="s">
        <v>135</v>
      </c>
      <c r="D171" s="5" t="s">
        <v>34</v>
      </c>
      <c r="E171" s="5" t="s">
        <v>64</v>
      </c>
      <c r="F171" s="5" t="s">
        <v>54</v>
      </c>
      <c r="G171" s="5"/>
      <c r="H171" s="6">
        <v>442000</v>
      </c>
      <c r="I171" s="6">
        <f t="shared" si="12"/>
        <v>59600</v>
      </c>
      <c r="J171" s="15">
        <f t="shared" si="8"/>
        <v>13.484162895927602</v>
      </c>
    </row>
    <row r="172" spans="1:10" ht="15" customHeight="1" x14ac:dyDescent="0.2">
      <c r="A172" s="16" t="s">
        <v>55</v>
      </c>
      <c r="B172" s="17"/>
      <c r="C172" s="5" t="s">
        <v>135</v>
      </c>
      <c r="D172" s="5" t="s">
        <v>34</v>
      </c>
      <c r="E172" s="5" t="s">
        <v>64</v>
      </c>
      <c r="F172" s="5" t="s">
        <v>56</v>
      </c>
      <c r="G172" s="5"/>
      <c r="H172" s="6">
        <v>442000</v>
      </c>
      <c r="I172" s="6">
        <f t="shared" si="12"/>
        <v>59600</v>
      </c>
      <c r="J172" s="15">
        <f t="shared" si="8"/>
        <v>13.484162895927602</v>
      </c>
    </row>
    <row r="173" spans="1:10" ht="23.25" customHeight="1" x14ac:dyDescent="0.2">
      <c r="A173" s="16" t="s">
        <v>23</v>
      </c>
      <c r="B173" s="17"/>
      <c r="C173" s="5" t="s">
        <v>135</v>
      </c>
      <c r="D173" s="5" t="s">
        <v>34</v>
      </c>
      <c r="E173" s="5" t="s">
        <v>64</v>
      </c>
      <c r="F173" s="5" t="s">
        <v>56</v>
      </c>
      <c r="G173" s="5" t="s">
        <v>24</v>
      </c>
      <c r="H173" s="6">
        <v>442000</v>
      </c>
      <c r="I173" s="6">
        <f>[1]Расходы!$G$121</f>
        <v>59600</v>
      </c>
      <c r="J173" s="15">
        <f t="shared" si="8"/>
        <v>13.484162895927602</v>
      </c>
    </row>
    <row r="174" spans="1:10" ht="23.25" customHeight="1" x14ac:dyDescent="0.2">
      <c r="A174" s="16" t="s">
        <v>136</v>
      </c>
      <c r="B174" s="17"/>
      <c r="C174" s="5" t="s">
        <v>137</v>
      </c>
      <c r="D174" s="5"/>
      <c r="E174" s="5"/>
      <c r="F174" s="5"/>
      <c r="G174" s="5"/>
      <c r="H174" s="6">
        <v>124610</v>
      </c>
      <c r="I174" s="6">
        <f t="shared" ref="I174:I179" si="13">I175</f>
        <v>25795</v>
      </c>
      <c r="J174" s="15">
        <f t="shared" si="8"/>
        <v>20.700585827782682</v>
      </c>
    </row>
    <row r="175" spans="1:10" ht="23.25" customHeight="1" x14ac:dyDescent="0.2">
      <c r="A175" s="16" t="s">
        <v>138</v>
      </c>
      <c r="B175" s="17"/>
      <c r="C175" s="5" t="s">
        <v>139</v>
      </c>
      <c r="D175" s="5"/>
      <c r="E175" s="5"/>
      <c r="F175" s="5"/>
      <c r="G175" s="5"/>
      <c r="H175" s="6">
        <v>124610</v>
      </c>
      <c r="I175" s="6">
        <f t="shared" si="13"/>
        <v>25795</v>
      </c>
      <c r="J175" s="15">
        <f t="shared" si="8"/>
        <v>20.700585827782682</v>
      </c>
    </row>
    <row r="176" spans="1:10" ht="15" customHeight="1" x14ac:dyDescent="0.2">
      <c r="A176" s="16" t="s">
        <v>33</v>
      </c>
      <c r="B176" s="17"/>
      <c r="C176" s="5" t="s">
        <v>139</v>
      </c>
      <c r="D176" s="5" t="s">
        <v>34</v>
      </c>
      <c r="E176" s="5"/>
      <c r="F176" s="5"/>
      <c r="G176" s="5"/>
      <c r="H176" s="6">
        <v>124610</v>
      </c>
      <c r="I176" s="6">
        <f t="shared" si="13"/>
        <v>25795</v>
      </c>
      <c r="J176" s="15">
        <f t="shared" si="8"/>
        <v>20.700585827782682</v>
      </c>
    </row>
    <row r="177" spans="1:10" ht="15" customHeight="1" x14ac:dyDescent="0.2">
      <c r="A177" s="16" t="s">
        <v>75</v>
      </c>
      <c r="B177" s="17"/>
      <c r="C177" s="5" t="s">
        <v>139</v>
      </c>
      <c r="D177" s="5" t="s">
        <v>34</v>
      </c>
      <c r="E177" s="5" t="s">
        <v>76</v>
      </c>
      <c r="F177" s="5"/>
      <c r="G177" s="5"/>
      <c r="H177" s="6">
        <v>124610</v>
      </c>
      <c r="I177" s="6">
        <f t="shared" si="13"/>
        <v>25795</v>
      </c>
      <c r="J177" s="15">
        <f t="shared" si="8"/>
        <v>20.700585827782682</v>
      </c>
    </row>
    <row r="178" spans="1:10" ht="23.25" customHeight="1" x14ac:dyDescent="0.2">
      <c r="A178" s="16" t="s">
        <v>25</v>
      </c>
      <c r="B178" s="17"/>
      <c r="C178" s="5" t="s">
        <v>139</v>
      </c>
      <c r="D178" s="5" t="s">
        <v>34</v>
      </c>
      <c r="E178" s="5" t="s">
        <v>76</v>
      </c>
      <c r="F178" s="5" t="s">
        <v>26</v>
      </c>
      <c r="G178" s="5"/>
      <c r="H178" s="6">
        <v>124610</v>
      </c>
      <c r="I178" s="6">
        <f t="shared" si="13"/>
        <v>25795</v>
      </c>
      <c r="J178" s="15">
        <f t="shared" si="8"/>
        <v>20.700585827782682</v>
      </c>
    </row>
    <row r="179" spans="1:10" ht="23.25" customHeight="1" x14ac:dyDescent="0.2">
      <c r="A179" s="16" t="s">
        <v>27</v>
      </c>
      <c r="B179" s="17"/>
      <c r="C179" s="5" t="s">
        <v>139</v>
      </c>
      <c r="D179" s="5" t="s">
        <v>34</v>
      </c>
      <c r="E179" s="5" t="s">
        <v>76</v>
      </c>
      <c r="F179" s="5" t="s">
        <v>28</v>
      </c>
      <c r="G179" s="5"/>
      <c r="H179" s="6">
        <v>124610</v>
      </c>
      <c r="I179" s="6">
        <f t="shared" si="13"/>
        <v>25795</v>
      </c>
      <c r="J179" s="15">
        <f t="shared" si="8"/>
        <v>20.700585827782682</v>
      </c>
    </row>
    <row r="180" spans="1:10" ht="23.25" customHeight="1" x14ac:dyDescent="0.2">
      <c r="A180" s="16" t="s">
        <v>23</v>
      </c>
      <c r="B180" s="17"/>
      <c r="C180" s="5" t="s">
        <v>139</v>
      </c>
      <c r="D180" s="5" t="s">
        <v>34</v>
      </c>
      <c r="E180" s="5" t="s">
        <v>76</v>
      </c>
      <c r="F180" s="5" t="s">
        <v>28</v>
      </c>
      <c r="G180" s="5" t="s">
        <v>24</v>
      </c>
      <c r="H180" s="6">
        <v>124610</v>
      </c>
      <c r="I180" s="6">
        <f>[1]Расходы!$G$182+[1]Расходы!$G$183</f>
        <v>25795</v>
      </c>
      <c r="J180" s="15">
        <f t="shared" si="8"/>
        <v>20.700585827782682</v>
      </c>
    </row>
    <row r="181" spans="1:10" ht="34.5" customHeight="1" x14ac:dyDescent="0.2">
      <c r="A181" s="16" t="s">
        <v>140</v>
      </c>
      <c r="B181" s="17"/>
      <c r="C181" s="5" t="s">
        <v>141</v>
      </c>
      <c r="D181" s="5"/>
      <c r="E181" s="5"/>
      <c r="F181" s="5"/>
      <c r="G181" s="5"/>
      <c r="H181" s="6">
        <v>705350</v>
      </c>
      <c r="I181" s="6">
        <f t="shared" ref="I181:I186" si="14">I182</f>
        <v>115230.17</v>
      </c>
      <c r="J181" s="15">
        <f t="shared" si="8"/>
        <v>16.336594598426313</v>
      </c>
    </row>
    <row r="182" spans="1:10" ht="34.5" customHeight="1" x14ac:dyDescent="0.2">
      <c r="A182" s="16" t="s">
        <v>142</v>
      </c>
      <c r="B182" s="17"/>
      <c r="C182" s="5" t="s">
        <v>143</v>
      </c>
      <c r="D182" s="5"/>
      <c r="E182" s="5"/>
      <c r="F182" s="5"/>
      <c r="G182" s="5"/>
      <c r="H182" s="6">
        <v>705350</v>
      </c>
      <c r="I182" s="6">
        <f t="shared" si="14"/>
        <v>115230.17</v>
      </c>
      <c r="J182" s="15">
        <f t="shared" si="8"/>
        <v>16.336594598426313</v>
      </c>
    </row>
    <row r="183" spans="1:10" ht="15" customHeight="1" x14ac:dyDescent="0.2">
      <c r="A183" s="16" t="s">
        <v>33</v>
      </c>
      <c r="B183" s="17"/>
      <c r="C183" s="5" t="s">
        <v>143</v>
      </c>
      <c r="D183" s="5" t="s">
        <v>34</v>
      </c>
      <c r="E183" s="5"/>
      <c r="F183" s="5"/>
      <c r="G183" s="5"/>
      <c r="H183" s="6">
        <v>705350</v>
      </c>
      <c r="I183" s="6">
        <f t="shared" si="14"/>
        <v>115230.17</v>
      </c>
      <c r="J183" s="15">
        <f t="shared" si="8"/>
        <v>16.336594598426313</v>
      </c>
    </row>
    <row r="184" spans="1:10" ht="15" customHeight="1" x14ac:dyDescent="0.2">
      <c r="A184" s="16" t="s">
        <v>75</v>
      </c>
      <c r="B184" s="17"/>
      <c r="C184" s="5" t="s">
        <v>143</v>
      </c>
      <c r="D184" s="5" t="s">
        <v>34</v>
      </c>
      <c r="E184" s="5" t="s">
        <v>76</v>
      </c>
      <c r="F184" s="5"/>
      <c r="G184" s="5"/>
      <c r="H184" s="6">
        <v>705350</v>
      </c>
      <c r="I184" s="6">
        <f t="shared" si="14"/>
        <v>115230.17</v>
      </c>
      <c r="J184" s="15">
        <f t="shared" si="8"/>
        <v>16.336594598426313</v>
      </c>
    </row>
    <row r="185" spans="1:10" ht="23.25" customHeight="1" x14ac:dyDescent="0.2">
      <c r="A185" s="16" t="s">
        <v>53</v>
      </c>
      <c r="B185" s="17"/>
      <c r="C185" s="5" t="s">
        <v>143</v>
      </c>
      <c r="D185" s="5" t="s">
        <v>34</v>
      </c>
      <c r="E185" s="5" t="s">
        <v>76</v>
      </c>
      <c r="F185" s="5" t="s">
        <v>54</v>
      </c>
      <c r="G185" s="5"/>
      <c r="H185" s="6">
        <v>705350</v>
      </c>
      <c r="I185" s="6">
        <f t="shared" si="14"/>
        <v>115230.17</v>
      </c>
      <c r="J185" s="15">
        <f t="shared" si="8"/>
        <v>16.336594598426313</v>
      </c>
    </row>
    <row r="186" spans="1:10" ht="15" customHeight="1" x14ac:dyDescent="0.2">
      <c r="A186" s="16" t="s">
        <v>55</v>
      </c>
      <c r="B186" s="17"/>
      <c r="C186" s="5" t="s">
        <v>143</v>
      </c>
      <c r="D186" s="5" t="s">
        <v>34</v>
      </c>
      <c r="E186" s="5" t="s">
        <v>76</v>
      </c>
      <c r="F186" s="5" t="s">
        <v>56</v>
      </c>
      <c r="G186" s="5"/>
      <c r="H186" s="6">
        <v>705350</v>
      </c>
      <c r="I186" s="6">
        <f t="shared" si="14"/>
        <v>115230.17</v>
      </c>
      <c r="J186" s="15">
        <f t="shared" si="8"/>
        <v>16.336594598426313</v>
      </c>
    </row>
    <row r="187" spans="1:10" ht="23.25" customHeight="1" x14ac:dyDescent="0.2">
      <c r="A187" s="16" t="s">
        <v>23</v>
      </c>
      <c r="B187" s="17"/>
      <c r="C187" s="5" t="s">
        <v>143</v>
      </c>
      <c r="D187" s="5" t="s">
        <v>34</v>
      </c>
      <c r="E187" s="5" t="s">
        <v>76</v>
      </c>
      <c r="F187" s="5" t="s">
        <v>56</v>
      </c>
      <c r="G187" s="5" t="s">
        <v>24</v>
      </c>
      <c r="H187" s="6">
        <v>705350</v>
      </c>
      <c r="I187" s="6">
        <f>[1]Расходы!$G$184+[1]Расходы!$G$185</f>
        <v>115230.17</v>
      </c>
      <c r="J187" s="15">
        <f t="shared" si="8"/>
        <v>16.336594598426313</v>
      </c>
    </row>
    <row r="188" spans="1:10" ht="23.25" customHeight="1" x14ac:dyDescent="0.2">
      <c r="A188" s="16" t="s">
        <v>144</v>
      </c>
      <c r="B188" s="17"/>
      <c r="C188" s="5" t="s">
        <v>145</v>
      </c>
      <c r="D188" s="5"/>
      <c r="E188" s="5"/>
      <c r="F188" s="5"/>
      <c r="G188" s="5"/>
      <c r="H188" s="6">
        <v>154800</v>
      </c>
      <c r="I188" s="6">
        <f t="shared" ref="I188:I193" si="15">I189</f>
        <v>34400</v>
      </c>
      <c r="J188" s="15">
        <f t="shared" si="8"/>
        <v>22.222222222222221</v>
      </c>
    </row>
    <row r="189" spans="1:10" ht="45.75" customHeight="1" x14ac:dyDescent="0.2">
      <c r="A189" s="16" t="s">
        <v>146</v>
      </c>
      <c r="B189" s="17"/>
      <c r="C189" s="5" t="s">
        <v>147</v>
      </c>
      <c r="D189" s="5"/>
      <c r="E189" s="5"/>
      <c r="F189" s="5"/>
      <c r="G189" s="5"/>
      <c r="H189" s="6">
        <v>154800</v>
      </c>
      <c r="I189" s="6">
        <f t="shared" si="15"/>
        <v>34400</v>
      </c>
      <c r="J189" s="15">
        <f t="shared" si="8"/>
        <v>22.222222222222221</v>
      </c>
    </row>
    <row r="190" spans="1:10" ht="15" customHeight="1" x14ac:dyDescent="0.2">
      <c r="A190" s="16" t="s">
        <v>33</v>
      </c>
      <c r="B190" s="17"/>
      <c r="C190" s="5" t="s">
        <v>147</v>
      </c>
      <c r="D190" s="5" t="s">
        <v>34</v>
      </c>
      <c r="E190" s="5"/>
      <c r="F190" s="5"/>
      <c r="G190" s="5"/>
      <c r="H190" s="6">
        <v>154800</v>
      </c>
      <c r="I190" s="6">
        <f t="shared" si="15"/>
        <v>34400</v>
      </c>
      <c r="J190" s="15">
        <f t="shared" si="8"/>
        <v>22.222222222222221</v>
      </c>
    </row>
    <row r="191" spans="1:10" ht="15" customHeight="1" x14ac:dyDescent="0.2">
      <c r="A191" s="16" t="s">
        <v>75</v>
      </c>
      <c r="B191" s="17"/>
      <c r="C191" s="5" t="s">
        <v>147</v>
      </c>
      <c r="D191" s="5" t="s">
        <v>34</v>
      </c>
      <c r="E191" s="5" t="s">
        <v>76</v>
      </c>
      <c r="F191" s="5"/>
      <c r="G191" s="5"/>
      <c r="H191" s="6">
        <v>154800</v>
      </c>
      <c r="I191" s="6">
        <f t="shared" si="15"/>
        <v>34400</v>
      </c>
      <c r="J191" s="15">
        <f t="shared" si="8"/>
        <v>22.222222222222221</v>
      </c>
    </row>
    <row r="192" spans="1:10" ht="23.25" customHeight="1" x14ac:dyDescent="0.2">
      <c r="A192" s="16" t="s">
        <v>25</v>
      </c>
      <c r="B192" s="17"/>
      <c r="C192" s="5" t="s">
        <v>147</v>
      </c>
      <c r="D192" s="5" t="s">
        <v>34</v>
      </c>
      <c r="E192" s="5" t="s">
        <v>76</v>
      </c>
      <c r="F192" s="5" t="s">
        <v>26</v>
      </c>
      <c r="G192" s="5"/>
      <c r="H192" s="6">
        <v>154800</v>
      </c>
      <c r="I192" s="6">
        <f t="shared" si="15"/>
        <v>34400</v>
      </c>
      <c r="J192" s="15">
        <f t="shared" si="8"/>
        <v>22.222222222222221</v>
      </c>
    </row>
    <row r="193" spans="1:10" ht="23.25" customHeight="1" x14ac:dyDescent="0.2">
      <c r="A193" s="16" t="s">
        <v>27</v>
      </c>
      <c r="B193" s="17"/>
      <c r="C193" s="5" t="s">
        <v>147</v>
      </c>
      <c r="D193" s="5" t="s">
        <v>34</v>
      </c>
      <c r="E193" s="5" t="s">
        <v>76</v>
      </c>
      <c r="F193" s="5" t="s">
        <v>28</v>
      </c>
      <c r="G193" s="5"/>
      <c r="H193" s="6">
        <v>154800</v>
      </c>
      <c r="I193" s="6">
        <f t="shared" si="15"/>
        <v>34400</v>
      </c>
      <c r="J193" s="15">
        <f t="shared" si="8"/>
        <v>22.222222222222221</v>
      </c>
    </row>
    <row r="194" spans="1:10" ht="23.25" customHeight="1" x14ac:dyDescent="0.2">
      <c r="A194" s="16" t="s">
        <v>23</v>
      </c>
      <c r="B194" s="17"/>
      <c r="C194" s="5" t="s">
        <v>147</v>
      </c>
      <c r="D194" s="5" t="s">
        <v>34</v>
      </c>
      <c r="E194" s="5" t="s">
        <v>76</v>
      </c>
      <c r="F194" s="5" t="s">
        <v>28</v>
      </c>
      <c r="G194" s="5" t="s">
        <v>24</v>
      </c>
      <c r="H194" s="6">
        <v>154800</v>
      </c>
      <c r="I194" s="6">
        <f>[1]Расходы!$G$186+[1]Расходы!$G$187</f>
        <v>34400</v>
      </c>
      <c r="J194" s="15">
        <f t="shared" si="8"/>
        <v>22.222222222222221</v>
      </c>
    </row>
    <row r="195" spans="1:10" ht="34.5" customHeight="1" x14ac:dyDescent="0.2">
      <c r="A195" s="16" t="s">
        <v>148</v>
      </c>
      <c r="B195" s="17"/>
      <c r="C195" s="5" t="s">
        <v>149</v>
      </c>
      <c r="D195" s="5"/>
      <c r="E195" s="5"/>
      <c r="F195" s="5"/>
      <c r="G195" s="5"/>
      <c r="H195" s="6">
        <v>1625200</v>
      </c>
      <c r="I195" s="6">
        <f t="shared" ref="I195:I200" si="16">I196</f>
        <v>361149.56</v>
      </c>
      <c r="J195" s="15">
        <f t="shared" si="8"/>
        <v>22.221853310361801</v>
      </c>
    </row>
    <row r="196" spans="1:10" ht="23.25" customHeight="1" x14ac:dyDescent="0.2">
      <c r="A196" s="16" t="s">
        <v>150</v>
      </c>
      <c r="B196" s="17"/>
      <c r="C196" s="5" t="s">
        <v>151</v>
      </c>
      <c r="D196" s="5"/>
      <c r="E196" s="5"/>
      <c r="F196" s="5"/>
      <c r="G196" s="5"/>
      <c r="H196" s="6">
        <v>1625200</v>
      </c>
      <c r="I196" s="6">
        <f t="shared" si="16"/>
        <v>361149.56</v>
      </c>
      <c r="J196" s="15">
        <f t="shared" si="8"/>
        <v>22.221853310361801</v>
      </c>
    </row>
    <row r="197" spans="1:10" ht="15" customHeight="1" x14ac:dyDescent="0.2">
      <c r="A197" s="16" t="s">
        <v>33</v>
      </c>
      <c r="B197" s="17"/>
      <c r="C197" s="5" t="s">
        <v>151</v>
      </c>
      <c r="D197" s="5" t="s">
        <v>34</v>
      </c>
      <c r="E197" s="5"/>
      <c r="F197" s="5"/>
      <c r="G197" s="5"/>
      <c r="H197" s="6">
        <v>1625200</v>
      </c>
      <c r="I197" s="6">
        <f t="shared" si="16"/>
        <v>361149.56</v>
      </c>
      <c r="J197" s="15">
        <f t="shared" si="8"/>
        <v>22.221853310361801</v>
      </c>
    </row>
    <row r="198" spans="1:10" ht="15" customHeight="1" x14ac:dyDescent="0.2">
      <c r="A198" s="16" t="s">
        <v>75</v>
      </c>
      <c r="B198" s="17"/>
      <c r="C198" s="5" t="s">
        <v>151</v>
      </c>
      <c r="D198" s="5" t="s">
        <v>34</v>
      </c>
      <c r="E198" s="5" t="s">
        <v>76</v>
      </c>
      <c r="F198" s="5"/>
      <c r="G198" s="5"/>
      <c r="H198" s="6">
        <v>1625200</v>
      </c>
      <c r="I198" s="6">
        <f t="shared" si="16"/>
        <v>361149.56</v>
      </c>
      <c r="J198" s="15">
        <f t="shared" si="8"/>
        <v>22.221853310361801</v>
      </c>
    </row>
    <row r="199" spans="1:10" ht="23.25" customHeight="1" x14ac:dyDescent="0.2">
      <c r="A199" s="16" t="s">
        <v>53</v>
      </c>
      <c r="B199" s="17"/>
      <c r="C199" s="5" t="s">
        <v>151</v>
      </c>
      <c r="D199" s="5" t="s">
        <v>34</v>
      </c>
      <c r="E199" s="5" t="s">
        <v>76</v>
      </c>
      <c r="F199" s="5" t="s">
        <v>54</v>
      </c>
      <c r="G199" s="5"/>
      <c r="H199" s="6">
        <v>1625200</v>
      </c>
      <c r="I199" s="6">
        <f t="shared" si="16"/>
        <v>361149.56</v>
      </c>
      <c r="J199" s="15">
        <f t="shared" si="8"/>
        <v>22.221853310361801</v>
      </c>
    </row>
    <row r="200" spans="1:10" ht="15" customHeight="1" x14ac:dyDescent="0.2">
      <c r="A200" s="16" t="s">
        <v>55</v>
      </c>
      <c r="B200" s="17"/>
      <c r="C200" s="5" t="s">
        <v>151</v>
      </c>
      <c r="D200" s="5" t="s">
        <v>34</v>
      </c>
      <c r="E200" s="5" t="s">
        <v>76</v>
      </c>
      <c r="F200" s="5" t="s">
        <v>56</v>
      </c>
      <c r="G200" s="5"/>
      <c r="H200" s="6">
        <v>1625200</v>
      </c>
      <c r="I200" s="6">
        <f t="shared" si="16"/>
        <v>361149.56</v>
      </c>
      <c r="J200" s="15">
        <f t="shared" si="8"/>
        <v>22.221853310361801</v>
      </c>
    </row>
    <row r="201" spans="1:10" ht="23.25" customHeight="1" x14ac:dyDescent="0.2">
      <c r="A201" s="16" t="s">
        <v>23</v>
      </c>
      <c r="B201" s="17"/>
      <c r="C201" s="5" t="s">
        <v>151</v>
      </c>
      <c r="D201" s="5" t="s">
        <v>34</v>
      </c>
      <c r="E201" s="5" t="s">
        <v>76</v>
      </c>
      <c r="F201" s="5" t="s">
        <v>56</v>
      </c>
      <c r="G201" s="5" t="s">
        <v>24</v>
      </c>
      <c r="H201" s="6">
        <v>1625200</v>
      </c>
      <c r="I201" s="6">
        <f>[1]Расходы!$G$188+[1]Расходы!$G$189</f>
        <v>361149.56</v>
      </c>
      <c r="J201" s="15">
        <f t="shared" si="8"/>
        <v>22.221853310361801</v>
      </c>
    </row>
    <row r="202" spans="1:10" ht="45.75" customHeight="1" x14ac:dyDescent="0.2">
      <c r="A202" s="16" t="s">
        <v>152</v>
      </c>
      <c r="B202" s="17"/>
      <c r="C202" s="5" t="s">
        <v>153</v>
      </c>
      <c r="D202" s="5"/>
      <c r="E202" s="5"/>
      <c r="F202" s="5"/>
      <c r="G202" s="5"/>
      <c r="H202" s="6">
        <v>102340</v>
      </c>
      <c r="I202" s="6">
        <v>0</v>
      </c>
      <c r="J202" s="15">
        <f t="shared" si="8"/>
        <v>0</v>
      </c>
    </row>
    <row r="203" spans="1:10" ht="23.25" customHeight="1" x14ac:dyDescent="0.2">
      <c r="A203" s="16" t="s">
        <v>154</v>
      </c>
      <c r="B203" s="17"/>
      <c r="C203" s="5" t="s">
        <v>155</v>
      </c>
      <c r="D203" s="5"/>
      <c r="E203" s="5"/>
      <c r="F203" s="5"/>
      <c r="G203" s="5"/>
      <c r="H203" s="6">
        <v>20000</v>
      </c>
      <c r="I203" s="6">
        <v>0</v>
      </c>
      <c r="J203" s="15">
        <f t="shared" si="8"/>
        <v>0</v>
      </c>
    </row>
    <row r="204" spans="1:10" ht="15" customHeight="1" x14ac:dyDescent="0.2">
      <c r="A204" s="16" t="s">
        <v>33</v>
      </c>
      <c r="B204" s="17"/>
      <c r="C204" s="5" t="s">
        <v>155</v>
      </c>
      <c r="D204" s="5" t="s">
        <v>34</v>
      </c>
      <c r="E204" s="5"/>
      <c r="F204" s="5"/>
      <c r="G204" s="5"/>
      <c r="H204" s="6">
        <v>20000</v>
      </c>
      <c r="I204" s="6">
        <v>0</v>
      </c>
      <c r="J204" s="15">
        <f t="shared" si="8"/>
        <v>0</v>
      </c>
    </row>
    <row r="205" spans="1:10" ht="15" customHeight="1" x14ac:dyDescent="0.2">
      <c r="A205" s="16" t="s">
        <v>35</v>
      </c>
      <c r="B205" s="17"/>
      <c r="C205" s="5" t="s">
        <v>155</v>
      </c>
      <c r="D205" s="5" t="s">
        <v>34</v>
      </c>
      <c r="E205" s="5" t="s">
        <v>36</v>
      </c>
      <c r="F205" s="5"/>
      <c r="G205" s="5"/>
      <c r="H205" s="6">
        <v>20000</v>
      </c>
      <c r="I205" s="6">
        <v>0</v>
      </c>
      <c r="J205" s="15">
        <f t="shared" ref="J205:J246" si="17">I205/H205*100</f>
        <v>0</v>
      </c>
    </row>
    <row r="206" spans="1:10" ht="23.25" customHeight="1" x14ac:dyDescent="0.2">
      <c r="A206" s="16" t="s">
        <v>25</v>
      </c>
      <c r="B206" s="17"/>
      <c r="C206" s="5" t="s">
        <v>155</v>
      </c>
      <c r="D206" s="5" t="s">
        <v>34</v>
      </c>
      <c r="E206" s="5" t="s">
        <v>36</v>
      </c>
      <c r="F206" s="5" t="s">
        <v>26</v>
      </c>
      <c r="G206" s="5"/>
      <c r="H206" s="6">
        <v>20000</v>
      </c>
      <c r="I206" s="6">
        <v>0</v>
      </c>
      <c r="J206" s="15">
        <f t="shared" si="17"/>
        <v>0</v>
      </c>
    </row>
    <row r="207" spans="1:10" ht="23.25" customHeight="1" x14ac:dyDescent="0.2">
      <c r="A207" s="16" t="s">
        <v>27</v>
      </c>
      <c r="B207" s="17"/>
      <c r="C207" s="5" t="s">
        <v>155</v>
      </c>
      <c r="D207" s="5" t="s">
        <v>34</v>
      </c>
      <c r="E207" s="5" t="s">
        <v>36</v>
      </c>
      <c r="F207" s="5" t="s">
        <v>28</v>
      </c>
      <c r="G207" s="5"/>
      <c r="H207" s="6">
        <v>20000</v>
      </c>
      <c r="I207" s="6">
        <v>0</v>
      </c>
      <c r="J207" s="15">
        <f t="shared" si="17"/>
        <v>0</v>
      </c>
    </row>
    <row r="208" spans="1:10" ht="23.25" customHeight="1" x14ac:dyDescent="0.2">
      <c r="A208" s="16" t="s">
        <v>23</v>
      </c>
      <c r="B208" s="17"/>
      <c r="C208" s="5" t="s">
        <v>155</v>
      </c>
      <c r="D208" s="5" t="s">
        <v>34</v>
      </c>
      <c r="E208" s="5" t="s">
        <v>36</v>
      </c>
      <c r="F208" s="5" t="s">
        <v>28</v>
      </c>
      <c r="G208" s="5" t="s">
        <v>24</v>
      </c>
      <c r="H208" s="6">
        <v>20000</v>
      </c>
      <c r="I208" s="6">
        <v>0</v>
      </c>
      <c r="J208" s="15">
        <f t="shared" si="17"/>
        <v>0</v>
      </c>
    </row>
    <row r="209" spans="1:10" ht="57" customHeight="1" x14ac:dyDescent="0.2">
      <c r="A209" s="16" t="s">
        <v>156</v>
      </c>
      <c r="B209" s="17"/>
      <c r="C209" s="5" t="s">
        <v>157</v>
      </c>
      <c r="D209" s="5"/>
      <c r="E209" s="5"/>
      <c r="F209" s="5"/>
      <c r="G209" s="5"/>
      <c r="H209" s="6">
        <v>82340</v>
      </c>
      <c r="I209" s="6">
        <f t="shared" ref="I209:I214" si="18">I210</f>
        <v>17540</v>
      </c>
      <c r="J209" s="15">
        <f t="shared" si="17"/>
        <v>21.301918872965754</v>
      </c>
    </row>
    <row r="210" spans="1:10" ht="57" customHeight="1" x14ac:dyDescent="0.2">
      <c r="A210" s="16" t="s">
        <v>158</v>
      </c>
      <c r="B210" s="17"/>
      <c r="C210" s="5" t="s">
        <v>159</v>
      </c>
      <c r="D210" s="5"/>
      <c r="E210" s="5"/>
      <c r="F210" s="5"/>
      <c r="G210" s="5"/>
      <c r="H210" s="6">
        <v>82340</v>
      </c>
      <c r="I210" s="6">
        <f t="shared" si="18"/>
        <v>17540</v>
      </c>
      <c r="J210" s="15">
        <f t="shared" si="17"/>
        <v>21.301918872965754</v>
      </c>
    </row>
    <row r="211" spans="1:10" ht="15" customHeight="1" x14ac:dyDescent="0.2">
      <c r="A211" s="16" t="s">
        <v>33</v>
      </c>
      <c r="B211" s="17"/>
      <c r="C211" s="5" t="s">
        <v>159</v>
      </c>
      <c r="D211" s="5" t="s">
        <v>34</v>
      </c>
      <c r="E211" s="5"/>
      <c r="F211" s="5"/>
      <c r="G211" s="5"/>
      <c r="H211" s="6">
        <v>82340</v>
      </c>
      <c r="I211" s="6">
        <f t="shared" si="18"/>
        <v>17540</v>
      </c>
      <c r="J211" s="15">
        <f t="shared" si="17"/>
        <v>21.301918872965754</v>
      </c>
    </row>
    <row r="212" spans="1:10" ht="15" customHeight="1" x14ac:dyDescent="0.2">
      <c r="A212" s="16" t="s">
        <v>75</v>
      </c>
      <c r="B212" s="17"/>
      <c r="C212" s="5" t="s">
        <v>159</v>
      </c>
      <c r="D212" s="5" t="s">
        <v>34</v>
      </c>
      <c r="E212" s="5" t="s">
        <v>76</v>
      </c>
      <c r="F212" s="5"/>
      <c r="G212" s="5"/>
      <c r="H212" s="6">
        <v>82340</v>
      </c>
      <c r="I212" s="6">
        <f t="shared" si="18"/>
        <v>17540</v>
      </c>
      <c r="J212" s="15">
        <f t="shared" si="17"/>
        <v>21.301918872965754</v>
      </c>
    </row>
    <row r="213" spans="1:10" ht="23.25" customHeight="1" x14ac:dyDescent="0.2">
      <c r="A213" s="16" t="s">
        <v>53</v>
      </c>
      <c r="B213" s="17"/>
      <c r="C213" s="5" t="s">
        <v>159</v>
      </c>
      <c r="D213" s="5" t="s">
        <v>34</v>
      </c>
      <c r="E213" s="5" t="s">
        <v>76</v>
      </c>
      <c r="F213" s="5" t="s">
        <v>54</v>
      </c>
      <c r="G213" s="5"/>
      <c r="H213" s="6">
        <v>82340</v>
      </c>
      <c r="I213" s="6">
        <f t="shared" si="18"/>
        <v>17540</v>
      </c>
      <c r="J213" s="15">
        <f t="shared" si="17"/>
        <v>21.301918872965754</v>
      </c>
    </row>
    <row r="214" spans="1:10" ht="15" customHeight="1" x14ac:dyDescent="0.2">
      <c r="A214" s="16" t="s">
        <v>55</v>
      </c>
      <c r="B214" s="17"/>
      <c r="C214" s="5" t="s">
        <v>159</v>
      </c>
      <c r="D214" s="5" t="s">
        <v>34</v>
      </c>
      <c r="E214" s="5" t="s">
        <v>76</v>
      </c>
      <c r="F214" s="5" t="s">
        <v>56</v>
      </c>
      <c r="G214" s="5"/>
      <c r="H214" s="6">
        <v>82340</v>
      </c>
      <c r="I214" s="6">
        <f t="shared" si="18"/>
        <v>17540</v>
      </c>
      <c r="J214" s="15">
        <f t="shared" si="17"/>
        <v>21.301918872965754</v>
      </c>
    </row>
    <row r="215" spans="1:10" ht="23.25" customHeight="1" x14ac:dyDescent="0.2">
      <c r="A215" s="16" t="s">
        <v>23</v>
      </c>
      <c r="B215" s="17"/>
      <c r="C215" s="5" t="s">
        <v>159</v>
      </c>
      <c r="D215" s="5" t="s">
        <v>34</v>
      </c>
      <c r="E215" s="5" t="s">
        <v>76</v>
      </c>
      <c r="F215" s="5" t="s">
        <v>56</v>
      </c>
      <c r="G215" s="5" t="s">
        <v>24</v>
      </c>
      <c r="H215" s="6">
        <v>82340</v>
      </c>
      <c r="I215" s="6">
        <f>[1]Расходы!$G$190</f>
        <v>17540</v>
      </c>
      <c r="J215" s="15">
        <f t="shared" si="17"/>
        <v>21.301918872965754</v>
      </c>
    </row>
    <row r="216" spans="1:10" ht="34.5" customHeight="1" x14ac:dyDescent="0.2">
      <c r="A216" s="16" t="s">
        <v>160</v>
      </c>
      <c r="B216" s="17"/>
      <c r="C216" s="5" t="s">
        <v>161</v>
      </c>
      <c r="D216" s="5"/>
      <c r="E216" s="5"/>
      <c r="F216" s="5"/>
      <c r="G216" s="5"/>
      <c r="H216" s="6">
        <v>789614</v>
      </c>
      <c r="I216" s="6">
        <f t="shared" ref="I216:I222" si="19">I217</f>
        <v>156871.59</v>
      </c>
      <c r="J216" s="15">
        <f t="shared" si="17"/>
        <v>19.866870394901813</v>
      </c>
    </row>
    <row r="217" spans="1:10" ht="57" customHeight="1" x14ac:dyDescent="0.2">
      <c r="A217" s="16" t="s">
        <v>162</v>
      </c>
      <c r="B217" s="17"/>
      <c r="C217" s="5" t="s">
        <v>163</v>
      </c>
      <c r="D217" s="5"/>
      <c r="E217" s="5"/>
      <c r="F217" s="5"/>
      <c r="G217" s="5"/>
      <c r="H217" s="6">
        <v>789614</v>
      </c>
      <c r="I217" s="6">
        <f t="shared" si="19"/>
        <v>156871.59</v>
      </c>
      <c r="J217" s="15">
        <f t="shared" si="17"/>
        <v>19.866870394901813</v>
      </c>
    </row>
    <row r="218" spans="1:10" ht="45.75" customHeight="1" x14ac:dyDescent="0.2">
      <c r="A218" s="16" t="s">
        <v>164</v>
      </c>
      <c r="B218" s="17"/>
      <c r="C218" s="5" t="s">
        <v>165</v>
      </c>
      <c r="D218" s="5"/>
      <c r="E218" s="5"/>
      <c r="F218" s="5"/>
      <c r="G218" s="5"/>
      <c r="H218" s="6">
        <v>789614</v>
      </c>
      <c r="I218" s="6">
        <f t="shared" si="19"/>
        <v>156871.59</v>
      </c>
      <c r="J218" s="15">
        <f t="shared" si="17"/>
        <v>19.866870394901813</v>
      </c>
    </row>
    <row r="219" spans="1:10" ht="15" customHeight="1" x14ac:dyDescent="0.2">
      <c r="A219" s="16" t="s">
        <v>33</v>
      </c>
      <c r="B219" s="17"/>
      <c r="C219" s="5" t="s">
        <v>165</v>
      </c>
      <c r="D219" s="5" t="s">
        <v>34</v>
      </c>
      <c r="E219" s="5"/>
      <c r="F219" s="5"/>
      <c r="G219" s="5"/>
      <c r="H219" s="6">
        <v>789614</v>
      </c>
      <c r="I219" s="6">
        <f t="shared" si="19"/>
        <v>156871.59</v>
      </c>
      <c r="J219" s="15">
        <f t="shared" si="17"/>
        <v>19.866870394901813</v>
      </c>
    </row>
    <row r="220" spans="1:10" ht="15" customHeight="1" x14ac:dyDescent="0.2">
      <c r="A220" s="16" t="s">
        <v>75</v>
      </c>
      <c r="B220" s="17"/>
      <c r="C220" s="5" t="s">
        <v>165</v>
      </c>
      <c r="D220" s="5" t="s">
        <v>34</v>
      </c>
      <c r="E220" s="5" t="s">
        <v>76</v>
      </c>
      <c r="F220" s="5"/>
      <c r="G220" s="5"/>
      <c r="H220" s="6">
        <v>789614</v>
      </c>
      <c r="I220" s="6">
        <f t="shared" si="19"/>
        <v>156871.59</v>
      </c>
      <c r="J220" s="15">
        <f t="shared" si="17"/>
        <v>19.866870394901813</v>
      </c>
    </row>
    <row r="221" spans="1:10" ht="23.25" customHeight="1" x14ac:dyDescent="0.2">
      <c r="A221" s="16" t="s">
        <v>53</v>
      </c>
      <c r="B221" s="17"/>
      <c r="C221" s="5" t="s">
        <v>165</v>
      </c>
      <c r="D221" s="5" t="s">
        <v>34</v>
      </c>
      <c r="E221" s="5" t="s">
        <v>76</v>
      </c>
      <c r="F221" s="5" t="s">
        <v>54</v>
      </c>
      <c r="G221" s="5"/>
      <c r="H221" s="6">
        <v>789614</v>
      </c>
      <c r="I221" s="6">
        <f t="shared" si="19"/>
        <v>156871.59</v>
      </c>
      <c r="J221" s="15">
        <f t="shared" si="17"/>
        <v>19.866870394901813</v>
      </c>
    </row>
    <row r="222" spans="1:10" ht="15" customHeight="1" x14ac:dyDescent="0.2">
      <c r="A222" s="16" t="s">
        <v>55</v>
      </c>
      <c r="B222" s="17"/>
      <c r="C222" s="5" t="s">
        <v>165</v>
      </c>
      <c r="D222" s="5" t="s">
        <v>34</v>
      </c>
      <c r="E222" s="5" t="s">
        <v>76</v>
      </c>
      <c r="F222" s="5" t="s">
        <v>56</v>
      </c>
      <c r="G222" s="5"/>
      <c r="H222" s="6">
        <v>789614</v>
      </c>
      <c r="I222" s="6">
        <f t="shared" si="19"/>
        <v>156871.59</v>
      </c>
      <c r="J222" s="15">
        <f t="shared" si="17"/>
        <v>19.866870394901813</v>
      </c>
    </row>
    <row r="223" spans="1:10" ht="23.25" customHeight="1" x14ac:dyDescent="0.2">
      <c r="A223" s="16" t="s">
        <v>23</v>
      </c>
      <c r="B223" s="17"/>
      <c r="C223" s="5" t="s">
        <v>165</v>
      </c>
      <c r="D223" s="5" t="s">
        <v>34</v>
      </c>
      <c r="E223" s="5" t="s">
        <v>76</v>
      </c>
      <c r="F223" s="5" t="s">
        <v>56</v>
      </c>
      <c r="G223" s="5" t="s">
        <v>24</v>
      </c>
      <c r="H223" s="6">
        <v>789614</v>
      </c>
      <c r="I223" s="6">
        <f>[1]Расходы!$G$191</f>
        <v>156871.59</v>
      </c>
      <c r="J223" s="15">
        <f t="shared" si="17"/>
        <v>19.866870394901813</v>
      </c>
    </row>
    <row r="224" spans="1:10" ht="34.5" customHeight="1" x14ac:dyDescent="0.2">
      <c r="A224" s="16" t="s">
        <v>166</v>
      </c>
      <c r="B224" s="17"/>
      <c r="C224" s="5" t="s">
        <v>167</v>
      </c>
      <c r="D224" s="5"/>
      <c r="E224" s="5"/>
      <c r="F224" s="5"/>
      <c r="G224" s="5"/>
      <c r="H224" s="6">
        <v>323700</v>
      </c>
      <c r="I224" s="6">
        <f t="shared" ref="I224:I230" si="20">I225</f>
        <v>43633.13</v>
      </c>
      <c r="J224" s="15">
        <f t="shared" si="17"/>
        <v>13.479496447327771</v>
      </c>
    </row>
    <row r="225" spans="1:10" ht="15" customHeight="1" x14ac:dyDescent="0.2">
      <c r="A225" s="16" t="s">
        <v>168</v>
      </c>
      <c r="B225" s="17"/>
      <c r="C225" s="5" t="s">
        <v>169</v>
      </c>
      <c r="D225" s="5"/>
      <c r="E225" s="5"/>
      <c r="F225" s="5"/>
      <c r="G225" s="5"/>
      <c r="H225" s="6">
        <v>323700</v>
      </c>
      <c r="I225" s="6">
        <f t="shared" si="20"/>
        <v>43633.13</v>
      </c>
      <c r="J225" s="15">
        <f t="shared" si="17"/>
        <v>13.479496447327771</v>
      </c>
    </row>
    <row r="226" spans="1:10" ht="15" customHeight="1" x14ac:dyDescent="0.2">
      <c r="A226" s="16" t="s">
        <v>170</v>
      </c>
      <c r="B226" s="17"/>
      <c r="C226" s="5" t="s">
        <v>171</v>
      </c>
      <c r="D226" s="5"/>
      <c r="E226" s="5"/>
      <c r="F226" s="5"/>
      <c r="G226" s="5"/>
      <c r="H226" s="6">
        <v>323700</v>
      </c>
      <c r="I226" s="6">
        <f t="shared" si="20"/>
        <v>43633.13</v>
      </c>
      <c r="J226" s="15">
        <f t="shared" si="17"/>
        <v>13.479496447327771</v>
      </c>
    </row>
    <row r="227" spans="1:10" ht="15" customHeight="1" x14ac:dyDescent="0.2">
      <c r="A227" s="16" t="s">
        <v>172</v>
      </c>
      <c r="B227" s="17"/>
      <c r="C227" s="5" t="s">
        <v>171</v>
      </c>
      <c r="D227" s="5" t="s">
        <v>173</v>
      </c>
      <c r="E227" s="5"/>
      <c r="F227" s="5"/>
      <c r="G227" s="5"/>
      <c r="H227" s="6">
        <v>323700</v>
      </c>
      <c r="I227" s="6">
        <f t="shared" si="20"/>
        <v>43633.13</v>
      </c>
      <c r="J227" s="15">
        <f t="shared" si="17"/>
        <v>13.479496447327771</v>
      </c>
    </row>
    <row r="228" spans="1:10" ht="15" customHeight="1" x14ac:dyDescent="0.2">
      <c r="A228" s="16" t="s">
        <v>174</v>
      </c>
      <c r="B228" s="17"/>
      <c r="C228" s="5" t="s">
        <v>171</v>
      </c>
      <c r="D228" s="5" t="s">
        <v>173</v>
      </c>
      <c r="E228" s="5" t="s">
        <v>86</v>
      </c>
      <c r="F228" s="5"/>
      <c r="G228" s="5"/>
      <c r="H228" s="6">
        <v>323700</v>
      </c>
      <c r="I228" s="6">
        <f t="shared" si="20"/>
        <v>43633.13</v>
      </c>
      <c r="J228" s="15">
        <f t="shared" si="17"/>
        <v>13.479496447327771</v>
      </c>
    </row>
    <row r="229" spans="1:10" ht="57" customHeight="1" x14ac:dyDescent="0.2">
      <c r="A229" s="16" t="s">
        <v>19</v>
      </c>
      <c r="B229" s="17"/>
      <c r="C229" s="5" t="s">
        <v>171</v>
      </c>
      <c r="D229" s="5" t="s">
        <v>173</v>
      </c>
      <c r="E229" s="5" t="s">
        <v>86</v>
      </c>
      <c r="F229" s="5" t="s">
        <v>20</v>
      </c>
      <c r="G229" s="5"/>
      <c r="H229" s="6">
        <v>323700</v>
      </c>
      <c r="I229" s="6">
        <f t="shared" si="20"/>
        <v>43633.13</v>
      </c>
      <c r="J229" s="15">
        <f t="shared" si="17"/>
        <v>13.479496447327771</v>
      </c>
    </row>
    <row r="230" spans="1:10" ht="15" customHeight="1" x14ac:dyDescent="0.2">
      <c r="A230" s="16" t="s">
        <v>43</v>
      </c>
      <c r="B230" s="17"/>
      <c r="C230" s="5" t="s">
        <v>171</v>
      </c>
      <c r="D230" s="5" t="s">
        <v>173</v>
      </c>
      <c r="E230" s="5" t="s">
        <v>86</v>
      </c>
      <c r="F230" s="5" t="s">
        <v>44</v>
      </c>
      <c r="G230" s="5"/>
      <c r="H230" s="6">
        <v>323700</v>
      </c>
      <c r="I230" s="6">
        <f t="shared" si="20"/>
        <v>43633.13</v>
      </c>
      <c r="J230" s="15">
        <f t="shared" si="17"/>
        <v>13.479496447327771</v>
      </c>
    </row>
    <row r="231" spans="1:10" ht="23.25" customHeight="1" x14ac:dyDescent="0.2">
      <c r="A231" s="16" t="s">
        <v>23</v>
      </c>
      <c r="B231" s="17"/>
      <c r="C231" s="5" t="s">
        <v>171</v>
      </c>
      <c r="D231" s="5" t="s">
        <v>173</v>
      </c>
      <c r="E231" s="5" t="s">
        <v>86</v>
      </c>
      <c r="F231" s="5" t="s">
        <v>44</v>
      </c>
      <c r="G231" s="5" t="s">
        <v>24</v>
      </c>
      <c r="H231" s="6">
        <v>323700</v>
      </c>
      <c r="I231" s="6">
        <f>[1]Расходы!$G$264</f>
        <v>43633.13</v>
      </c>
      <c r="J231" s="15">
        <f t="shared" si="17"/>
        <v>13.479496447327771</v>
      </c>
    </row>
    <row r="232" spans="1:10" ht="23.25" customHeight="1" x14ac:dyDescent="0.2">
      <c r="A232" s="16" t="s">
        <v>175</v>
      </c>
      <c r="B232" s="17"/>
      <c r="C232" s="5" t="s">
        <v>176</v>
      </c>
      <c r="D232" s="5"/>
      <c r="E232" s="5"/>
      <c r="F232" s="5"/>
      <c r="G232" s="5"/>
      <c r="H232" s="6">
        <v>1412208.83</v>
      </c>
      <c r="I232" s="6">
        <f>I233+I240</f>
        <v>168784.39</v>
      </c>
      <c r="J232" s="15">
        <f t="shared" si="17"/>
        <v>11.951801066135523</v>
      </c>
    </row>
    <row r="233" spans="1:10" ht="23.25" customHeight="1" x14ac:dyDescent="0.2">
      <c r="A233" s="16" t="s">
        <v>177</v>
      </c>
      <c r="B233" s="17"/>
      <c r="C233" s="5" t="s">
        <v>178</v>
      </c>
      <c r="D233" s="5"/>
      <c r="E233" s="5"/>
      <c r="F233" s="5"/>
      <c r="G233" s="5"/>
      <c r="H233" s="6">
        <v>643400</v>
      </c>
      <c r="I233" s="6">
        <f t="shared" ref="I233:I238" si="21">I234</f>
        <v>86996.15</v>
      </c>
      <c r="J233" s="15">
        <f t="shared" si="17"/>
        <v>13.521316443891823</v>
      </c>
    </row>
    <row r="234" spans="1:10" ht="15" customHeight="1" x14ac:dyDescent="0.2">
      <c r="A234" s="16" t="s">
        <v>179</v>
      </c>
      <c r="B234" s="17"/>
      <c r="C234" s="5" t="s">
        <v>180</v>
      </c>
      <c r="D234" s="5"/>
      <c r="E234" s="5"/>
      <c r="F234" s="5"/>
      <c r="G234" s="5"/>
      <c r="H234" s="6">
        <v>643400</v>
      </c>
      <c r="I234" s="6">
        <f t="shared" si="21"/>
        <v>86996.15</v>
      </c>
      <c r="J234" s="15">
        <f t="shared" si="17"/>
        <v>13.521316443891823</v>
      </c>
    </row>
    <row r="235" spans="1:10" ht="15" customHeight="1" x14ac:dyDescent="0.2">
      <c r="A235" s="16" t="s">
        <v>181</v>
      </c>
      <c r="B235" s="17"/>
      <c r="C235" s="5" t="s">
        <v>180</v>
      </c>
      <c r="D235" s="5" t="s">
        <v>182</v>
      </c>
      <c r="E235" s="5"/>
      <c r="F235" s="5"/>
      <c r="G235" s="5"/>
      <c r="H235" s="6">
        <v>643400</v>
      </c>
      <c r="I235" s="6">
        <f t="shared" si="21"/>
        <v>86996.15</v>
      </c>
      <c r="J235" s="15">
        <f t="shared" si="17"/>
        <v>13.521316443891823</v>
      </c>
    </row>
    <row r="236" spans="1:10" ht="15" customHeight="1" x14ac:dyDescent="0.2">
      <c r="A236" s="16" t="s">
        <v>183</v>
      </c>
      <c r="B236" s="17"/>
      <c r="C236" s="5" t="s">
        <v>180</v>
      </c>
      <c r="D236" s="5" t="s">
        <v>182</v>
      </c>
      <c r="E236" s="5" t="s">
        <v>64</v>
      </c>
      <c r="F236" s="5"/>
      <c r="G236" s="5"/>
      <c r="H236" s="6">
        <v>643400</v>
      </c>
      <c r="I236" s="6">
        <f t="shared" si="21"/>
        <v>86996.15</v>
      </c>
      <c r="J236" s="15">
        <f t="shared" si="17"/>
        <v>13.521316443891823</v>
      </c>
    </row>
    <row r="237" spans="1:10" ht="57" customHeight="1" x14ac:dyDescent="0.2">
      <c r="A237" s="16" t="s">
        <v>19</v>
      </c>
      <c r="B237" s="17"/>
      <c r="C237" s="5" t="s">
        <v>180</v>
      </c>
      <c r="D237" s="5" t="s">
        <v>182</v>
      </c>
      <c r="E237" s="5" t="s">
        <v>64</v>
      </c>
      <c r="F237" s="5" t="s">
        <v>20</v>
      </c>
      <c r="G237" s="5"/>
      <c r="H237" s="6">
        <v>643400</v>
      </c>
      <c r="I237" s="6">
        <f t="shared" si="21"/>
        <v>86996.15</v>
      </c>
      <c r="J237" s="15">
        <f t="shared" si="17"/>
        <v>13.521316443891823</v>
      </c>
    </row>
    <row r="238" spans="1:10" ht="15" customHeight="1" x14ac:dyDescent="0.2">
      <c r="A238" s="16" t="s">
        <v>43</v>
      </c>
      <c r="B238" s="17"/>
      <c r="C238" s="5" t="s">
        <v>180</v>
      </c>
      <c r="D238" s="5" t="s">
        <v>182</v>
      </c>
      <c r="E238" s="5" t="s">
        <v>64</v>
      </c>
      <c r="F238" s="5" t="s">
        <v>44</v>
      </c>
      <c r="G238" s="5"/>
      <c r="H238" s="6">
        <v>643400</v>
      </c>
      <c r="I238" s="6">
        <f t="shared" si="21"/>
        <v>86996.15</v>
      </c>
      <c r="J238" s="15">
        <f t="shared" si="17"/>
        <v>13.521316443891823</v>
      </c>
    </row>
    <row r="239" spans="1:10" ht="23.25" customHeight="1" x14ac:dyDescent="0.2">
      <c r="A239" s="16" t="s">
        <v>23</v>
      </c>
      <c r="B239" s="17"/>
      <c r="C239" s="5" t="s">
        <v>180</v>
      </c>
      <c r="D239" s="5" t="s">
        <v>182</v>
      </c>
      <c r="E239" s="5" t="s">
        <v>64</v>
      </c>
      <c r="F239" s="5" t="s">
        <v>44</v>
      </c>
      <c r="G239" s="5" t="s">
        <v>24</v>
      </c>
      <c r="H239" s="6">
        <v>643400</v>
      </c>
      <c r="I239" s="6">
        <f>[1]Расходы!$G$241</f>
        <v>86996.15</v>
      </c>
      <c r="J239" s="15">
        <f t="shared" si="17"/>
        <v>13.521316443891823</v>
      </c>
    </row>
    <row r="240" spans="1:10" ht="23.25" customHeight="1" x14ac:dyDescent="0.2">
      <c r="A240" s="16" t="s">
        <v>184</v>
      </c>
      <c r="B240" s="17"/>
      <c r="C240" s="5" t="s">
        <v>185</v>
      </c>
      <c r="D240" s="5"/>
      <c r="E240" s="5"/>
      <c r="F240" s="5"/>
      <c r="G240" s="5"/>
      <c r="H240" s="6">
        <v>768808.83</v>
      </c>
      <c r="I240" s="6">
        <f t="shared" ref="I240:I245" si="22">I241</f>
        <v>81788.240000000005</v>
      </c>
      <c r="J240" s="15">
        <f t="shared" si="17"/>
        <v>10.638306534538632</v>
      </c>
    </row>
    <row r="241" spans="1:10" ht="15" customHeight="1" x14ac:dyDescent="0.2">
      <c r="A241" s="16" t="s">
        <v>186</v>
      </c>
      <c r="B241" s="17"/>
      <c r="C241" s="5" t="s">
        <v>187</v>
      </c>
      <c r="D241" s="5"/>
      <c r="E241" s="5"/>
      <c r="F241" s="5"/>
      <c r="G241" s="5"/>
      <c r="H241" s="6">
        <v>768808.83</v>
      </c>
      <c r="I241" s="6">
        <f t="shared" si="22"/>
        <v>81788.240000000005</v>
      </c>
      <c r="J241" s="15">
        <f t="shared" si="17"/>
        <v>10.638306534538632</v>
      </c>
    </row>
    <row r="242" spans="1:10" ht="15" customHeight="1" x14ac:dyDescent="0.2">
      <c r="A242" s="16" t="s">
        <v>181</v>
      </c>
      <c r="B242" s="17"/>
      <c r="C242" s="5" t="s">
        <v>187</v>
      </c>
      <c r="D242" s="5" t="s">
        <v>182</v>
      </c>
      <c r="E242" s="5"/>
      <c r="F242" s="5"/>
      <c r="G242" s="5"/>
      <c r="H242" s="6">
        <v>768808.83</v>
      </c>
      <c r="I242" s="6">
        <f t="shared" si="22"/>
        <v>81788.240000000005</v>
      </c>
      <c r="J242" s="15">
        <f t="shared" si="17"/>
        <v>10.638306534538632</v>
      </c>
    </row>
    <row r="243" spans="1:10" ht="15" customHeight="1" x14ac:dyDescent="0.2">
      <c r="A243" s="16" t="s">
        <v>188</v>
      </c>
      <c r="B243" s="17"/>
      <c r="C243" s="5" t="s">
        <v>187</v>
      </c>
      <c r="D243" s="5" t="s">
        <v>182</v>
      </c>
      <c r="E243" s="5" t="s">
        <v>189</v>
      </c>
      <c r="F243" s="5"/>
      <c r="G243" s="5"/>
      <c r="H243" s="6">
        <v>768808.83</v>
      </c>
      <c r="I243" s="6">
        <f t="shared" si="22"/>
        <v>81788.240000000005</v>
      </c>
      <c r="J243" s="15">
        <f t="shared" si="17"/>
        <v>10.638306534538632</v>
      </c>
    </row>
    <row r="244" spans="1:10" ht="57" customHeight="1" x14ac:dyDescent="0.2">
      <c r="A244" s="16" t="s">
        <v>19</v>
      </c>
      <c r="B244" s="17"/>
      <c r="C244" s="5" t="s">
        <v>187</v>
      </c>
      <c r="D244" s="5" t="s">
        <v>182</v>
      </c>
      <c r="E244" s="5" t="s">
        <v>189</v>
      </c>
      <c r="F244" s="5" t="s">
        <v>20</v>
      </c>
      <c r="G244" s="5"/>
      <c r="H244" s="6">
        <v>768808.83</v>
      </c>
      <c r="I244" s="6">
        <f t="shared" si="22"/>
        <v>81788.240000000005</v>
      </c>
      <c r="J244" s="15">
        <f t="shared" si="17"/>
        <v>10.638306534538632</v>
      </c>
    </row>
    <row r="245" spans="1:10" ht="15" customHeight="1" x14ac:dyDescent="0.2">
      <c r="A245" s="16" t="s">
        <v>43</v>
      </c>
      <c r="B245" s="17"/>
      <c r="C245" s="5" t="s">
        <v>187</v>
      </c>
      <c r="D245" s="5" t="s">
        <v>182</v>
      </c>
      <c r="E245" s="5" t="s">
        <v>189</v>
      </c>
      <c r="F245" s="5" t="s">
        <v>44</v>
      </c>
      <c r="G245" s="5"/>
      <c r="H245" s="6">
        <v>768808.83</v>
      </c>
      <c r="I245" s="6">
        <f t="shared" si="22"/>
        <v>81788.240000000005</v>
      </c>
      <c r="J245" s="15">
        <f t="shared" si="17"/>
        <v>10.638306534538632</v>
      </c>
    </row>
    <row r="246" spans="1:10" ht="23.25" customHeight="1" x14ac:dyDescent="0.2">
      <c r="A246" s="16" t="s">
        <v>23</v>
      </c>
      <c r="B246" s="17"/>
      <c r="C246" s="5" t="s">
        <v>187</v>
      </c>
      <c r="D246" s="5" t="s">
        <v>182</v>
      </c>
      <c r="E246" s="5" t="s">
        <v>189</v>
      </c>
      <c r="F246" s="5" t="s">
        <v>44</v>
      </c>
      <c r="G246" s="5" t="s">
        <v>24</v>
      </c>
      <c r="H246" s="6">
        <v>768808.83</v>
      </c>
      <c r="I246" s="6">
        <f>[1]Расходы!$G$242</f>
        <v>81788.240000000005</v>
      </c>
      <c r="J246" s="15">
        <f t="shared" si="17"/>
        <v>10.638306534538632</v>
      </c>
    </row>
    <row r="247" spans="1:10" ht="14.25" customHeight="1" x14ac:dyDescent="0.2">
      <c r="A247" s="7"/>
      <c r="B247" s="7"/>
      <c r="C247" s="7"/>
      <c r="D247" s="7"/>
      <c r="E247" s="7"/>
      <c r="F247" s="7"/>
      <c r="G247" s="7"/>
      <c r="H247" s="7"/>
      <c r="I247" s="7"/>
    </row>
  </sheetData>
  <mergeCells count="244">
    <mergeCell ref="H1:J1"/>
    <mergeCell ref="H2:J2"/>
    <mergeCell ref="H3:J3"/>
    <mergeCell ref="H4:J4"/>
    <mergeCell ref="H5:J5"/>
    <mergeCell ref="A7:J7"/>
    <mergeCell ref="A12:F12"/>
    <mergeCell ref="A13:B13"/>
    <mergeCell ref="A14:B14"/>
    <mergeCell ref="A9:J9"/>
    <mergeCell ref="A10:B10"/>
    <mergeCell ref="A11:B11"/>
    <mergeCell ref="A18:B18"/>
    <mergeCell ref="A19:B19"/>
    <mergeCell ref="A20:B20"/>
    <mergeCell ref="A15:B15"/>
    <mergeCell ref="A16:B16"/>
    <mergeCell ref="A17:B17"/>
    <mergeCell ref="A24:B24"/>
    <mergeCell ref="A25:B25"/>
    <mergeCell ref="A26:B26"/>
    <mergeCell ref="A21:B21"/>
    <mergeCell ref="A22:B22"/>
    <mergeCell ref="A23:B23"/>
    <mergeCell ref="A30:B30"/>
    <mergeCell ref="A31:B31"/>
    <mergeCell ref="A32:B32"/>
    <mergeCell ref="A27:B27"/>
    <mergeCell ref="A28:B28"/>
    <mergeCell ref="A29:B29"/>
    <mergeCell ref="A36:B36"/>
    <mergeCell ref="A37:B37"/>
    <mergeCell ref="A38:B38"/>
    <mergeCell ref="A33:B33"/>
    <mergeCell ref="A34:B34"/>
    <mergeCell ref="A35:B35"/>
    <mergeCell ref="A42:B42"/>
    <mergeCell ref="A43:B43"/>
    <mergeCell ref="A44:B44"/>
    <mergeCell ref="A39:B39"/>
    <mergeCell ref="A40:B40"/>
    <mergeCell ref="A41:B41"/>
    <mergeCell ref="A48:B48"/>
    <mergeCell ref="A49:B49"/>
    <mergeCell ref="A50:B50"/>
    <mergeCell ref="A45:B45"/>
    <mergeCell ref="A46:B46"/>
    <mergeCell ref="A47:B47"/>
    <mergeCell ref="A54:B54"/>
    <mergeCell ref="A55:B55"/>
    <mergeCell ref="A56:B56"/>
    <mergeCell ref="A51:B51"/>
    <mergeCell ref="A52:B52"/>
    <mergeCell ref="A53:B53"/>
    <mergeCell ref="A60:B60"/>
    <mergeCell ref="A61:B61"/>
    <mergeCell ref="A62:B62"/>
    <mergeCell ref="A57:B57"/>
    <mergeCell ref="A58:B58"/>
    <mergeCell ref="A59:B59"/>
    <mergeCell ref="A66:B66"/>
    <mergeCell ref="A67:B67"/>
    <mergeCell ref="A68:B68"/>
    <mergeCell ref="A63:B63"/>
    <mergeCell ref="A64:B64"/>
    <mergeCell ref="A65:B65"/>
    <mergeCell ref="A72:B72"/>
    <mergeCell ref="A73:B73"/>
    <mergeCell ref="A74:B74"/>
    <mergeCell ref="A69:B69"/>
    <mergeCell ref="A70:B70"/>
    <mergeCell ref="A71:B71"/>
    <mergeCell ref="A78:B78"/>
    <mergeCell ref="A79:B79"/>
    <mergeCell ref="A80:B80"/>
    <mergeCell ref="A75:B75"/>
    <mergeCell ref="A76:B76"/>
    <mergeCell ref="A77:B77"/>
    <mergeCell ref="A84:B84"/>
    <mergeCell ref="A85:B85"/>
    <mergeCell ref="A86:B86"/>
    <mergeCell ref="A81:B81"/>
    <mergeCell ref="A82:B82"/>
    <mergeCell ref="A83:B83"/>
    <mergeCell ref="A90:B90"/>
    <mergeCell ref="A91:B91"/>
    <mergeCell ref="A92:B92"/>
    <mergeCell ref="A87:B87"/>
    <mergeCell ref="A88:B88"/>
    <mergeCell ref="A89:B89"/>
    <mergeCell ref="A96:B96"/>
    <mergeCell ref="A97:B97"/>
    <mergeCell ref="A98:B98"/>
    <mergeCell ref="A93:B93"/>
    <mergeCell ref="A94:B94"/>
    <mergeCell ref="A95:B95"/>
    <mergeCell ref="A102:B102"/>
    <mergeCell ref="A103:B103"/>
    <mergeCell ref="A104:B104"/>
    <mergeCell ref="A99:B99"/>
    <mergeCell ref="A100:B100"/>
    <mergeCell ref="A101:B101"/>
    <mergeCell ref="A108:B108"/>
    <mergeCell ref="A109:B109"/>
    <mergeCell ref="A110:B110"/>
    <mergeCell ref="A105:B105"/>
    <mergeCell ref="A106:B106"/>
    <mergeCell ref="A107:B107"/>
    <mergeCell ref="A114:B114"/>
    <mergeCell ref="A115:B115"/>
    <mergeCell ref="A116:B116"/>
    <mergeCell ref="A111:B111"/>
    <mergeCell ref="A112:B112"/>
    <mergeCell ref="A113:B113"/>
    <mergeCell ref="A120:B120"/>
    <mergeCell ref="A121:B121"/>
    <mergeCell ref="A122:B122"/>
    <mergeCell ref="A117:B117"/>
    <mergeCell ref="A118:B118"/>
    <mergeCell ref="A119:B119"/>
    <mergeCell ref="A126:B126"/>
    <mergeCell ref="A127:B127"/>
    <mergeCell ref="A128:B128"/>
    <mergeCell ref="A123:B123"/>
    <mergeCell ref="A124:B124"/>
    <mergeCell ref="A125:B125"/>
    <mergeCell ref="A132:B132"/>
    <mergeCell ref="A133:B133"/>
    <mergeCell ref="A134:B134"/>
    <mergeCell ref="A129:B129"/>
    <mergeCell ref="A130:B130"/>
    <mergeCell ref="A131:B131"/>
    <mergeCell ref="A138:B138"/>
    <mergeCell ref="A139:B139"/>
    <mergeCell ref="A140:B140"/>
    <mergeCell ref="A135:B135"/>
    <mergeCell ref="A136:B136"/>
    <mergeCell ref="A137:B137"/>
    <mergeCell ref="A144:B144"/>
    <mergeCell ref="A145:B145"/>
    <mergeCell ref="A146:B146"/>
    <mergeCell ref="A141:B141"/>
    <mergeCell ref="A142:B142"/>
    <mergeCell ref="A143:B143"/>
    <mergeCell ref="A150:B150"/>
    <mergeCell ref="A151:B151"/>
    <mergeCell ref="A152:B152"/>
    <mergeCell ref="A147:B147"/>
    <mergeCell ref="A148:B148"/>
    <mergeCell ref="A149:B149"/>
    <mergeCell ref="A156:B156"/>
    <mergeCell ref="A157:B157"/>
    <mergeCell ref="A158:B158"/>
    <mergeCell ref="A153:B153"/>
    <mergeCell ref="A154:B154"/>
    <mergeCell ref="A155:B155"/>
    <mergeCell ref="A162:B162"/>
    <mergeCell ref="A163:B163"/>
    <mergeCell ref="A164:B164"/>
    <mergeCell ref="A159:B159"/>
    <mergeCell ref="A160:B160"/>
    <mergeCell ref="A161:B161"/>
    <mergeCell ref="A168:B168"/>
    <mergeCell ref="A169:B169"/>
    <mergeCell ref="A170:B170"/>
    <mergeCell ref="A165:B165"/>
    <mergeCell ref="A166:B166"/>
    <mergeCell ref="A167:B167"/>
    <mergeCell ref="A174:B174"/>
    <mergeCell ref="A175:B175"/>
    <mergeCell ref="A176:B176"/>
    <mergeCell ref="A171:B171"/>
    <mergeCell ref="A172:B172"/>
    <mergeCell ref="A173:B173"/>
    <mergeCell ref="A180:B180"/>
    <mergeCell ref="A181:B181"/>
    <mergeCell ref="A182:B182"/>
    <mergeCell ref="A177:B177"/>
    <mergeCell ref="A178:B178"/>
    <mergeCell ref="A179:B179"/>
    <mergeCell ref="A186:B186"/>
    <mergeCell ref="A187:B187"/>
    <mergeCell ref="A188:B188"/>
    <mergeCell ref="A183:B183"/>
    <mergeCell ref="A184:B184"/>
    <mergeCell ref="A185:B185"/>
    <mergeCell ref="A192:B192"/>
    <mergeCell ref="A193:B193"/>
    <mergeCell ref="A194:B194"/>
    <mergeCell ref="A189:B189"/>
    <mergeCell ref="A190:B190"/>
    <mergeCell ref="A191:B191"/>
    <mergeCell ref="A198:B198"/>
    <mergeCell ref="A199:B199"/>
    <mergeCell ref="A200:B200"/>
    <mergeCell ref="A195:B195"/>
    <mergeCell ref="A196:B196"/>
    <mergeCell ref="A197:B197"/>
    <mergeCell ref="A204:B204"/>
    <mergeCell ref="A205:B205"/>
    <mergeCell ref="A206:B206"/>
    <mergeCell ref="A201:B201"/>
    <mergeCell ref="A202:B202"/>
    <mergeCell ref="A203:B203"/>
    <mergeCell ref="A210:B210"/>
    <mergeCell ref="A211:B211"/>
    <mergeCell ref="A212:B212"/>
    <mergeCell ref="A207:B207"/>
    <mergeCell ref="A208:B208"/>
    <mergeCell ref="A209:B209"/>
    <mergeCell ref="A216:B216"/>
    <mergeCell ref="A217:B217"/>
    <mergeCell ref="A218:B218"/>
    <mergeCell ref="A213:B213"/>
    <mergeCell ref="A214:B214"/>
    <mergeCell ref="A215:B215"/>
    <mergeCell ref="A222:B222"/>
    <mergeCell ref="A223:B223"/>
    <mergeCell ref="A224:B224"/>
    <mergeCell ref="A219:B219"/>
    <mergeCell ref="A220:B220"/>
    <mergeCell ref="A221:B221"/>
    <mergeCell ref="A228:B228"/>
    <mergeCell ref="A229:B229"/>
    <mergeCell ref="A230:B230"/>
    <mergeCell ref="A225:B225"/>
    <mergeCell ref="A226:B226"/>
    <mergeCell ref="A227:B227"/>
    <mergeCell ref="A246:B246"/>
    <mergeCell ref="A243:B243"/>
    <mergeCell ref="A244:B244"/>
    <mergeCell ref="A245:B245"/>
    <mergeCell ref="A234:B234"/>
    <mergeCell ref="A235:B235"/>
    <mergeCell ref="A236:B236"/>
    <mergeCell ref="A231:B231"/>
    <mergeCell ref="A232:B232"/>
    <mergeCell ref="A233:B233"/>
    <mergeCell ref="A240:B240"/>
    <mergeCell ref="A241:B241"/>
    <mergeCell ref="A242:B242"/>
    <mergeCell ref="A237:B237"/>
    <mergeCell ref="A238:B238"/>
    <mergeCell ref="A239:B239"/>
  </mergeCells>
  <pageMargins left="0.70866141732283472" right="0.70866141732283472" top="0.74803149606299213" bottom="0.74803149606299213" header="0.31496062992125984" footer="0.31496062992125984"/>
  <pageSetup paperSize="9" scale="66" firstPageNumber="52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2024-04-25T04:01:50Z</cp:lastPrinted>
  <dcterms:created xsi:type="dcterms:W3CDTF">2024-04-24T23:27:37Z</dcterms:created>
  <dcterms:modified xsi:type="dcterms:W3CDTF">2024-05-06T22:36:10Z</dcterms:modified>
</cp:coreProperties>
</file>