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D80" i="1" l="1"/>
  <c r="D79" i="1"/>
  <c r="D78" i="1" s="1"/>
  <c r="D73" i="1"/>
  <c r="D72" i="1" s="1"/>
  <c r="C73" i="1"/>
  <c r="D76" i="1"/>
  <c r="C76" i="1"/>
  <c r="C72" i="1" s="1"/>
  <c r="D70" i="1"/>
  <c r="C70" i="1"/>
  <c r="D68" i="1"/>
  <c r="C68" i="1"/>
  <c r="D62" i="1"/>
  <c r="D61" i="1" s="1"/>
  <c r="D60" i="1" s="1"/>
  <c r="C62" i="1"/>
  <c r="C61" i="1" s="1"/>
  <c r="C65" i="1"/>
  <c r="C64" i="1" s="1"/>
  <c r="D55" i="1"/>
  <c r="D54" i="1" s="1"/>
  <c r="C55" i="1"/>
  <c r="C54" i="1" s="1"/>
  <c r="D52" i="1"/>
  <c r="D51" i="1" s="1"/>
  <c r="C52" i="1"/>
  <c r="C51" i="1" s="1"/>
  <c r="D46" i="1"/>
  <c r="C46" i="1"/>
  <c r="D43" i="1"/>
  <c r="D42" i="1" s="1"/>
  <c r="C43" i="1"/>
  <c r="C42" i="1" s="1"/>
  <c r="D35" i="1"/>
  <c r="C35" i="1"/>
  <c r="C34" i="1" s="1"/>
  <c r="D37" i="1"/>
  <c r="C37" i="1"/>
  <c r="D32" i="1"/>
  <c r="C32" i="1"/>
  <c r="D30" i="1"/>
  <c r="C30" i="1"/>
  <c r="D27" i="1"/>
  <c r="C27" i="1"/>
  <c r="D21" i="1"/>
  <c r="D20" i="1" s="1"/>
  <c r="C21" i="1"/>
  <c r="C20" i="1" s="1"/>
  <c r="D14" i="1"/>
  <c r="D13" i="1" s="1"/>
  <c r="C14" i="1"/>
  <c r="C13" i="1" s="1"/>
  <c r="E70" i="1" l="1"/>
  <c r="C67" i="1"/>
  <c r="D67" i="1"/>
  <c r="C60" i="1"/>
  <c r="D34" i="1"/>
  <c r="D26" i="1"/>
  <c r="D12" i="1" s="1"/>
  <c r="D121" i="1" s="1"/>
  <c r="C26" i="1"/>
  <c r="C12" i="1" s="1"/>
  <c r="C121" i="1" s="1"/>
  <c r="E121" i="1" l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</calcChain>
</file>

<file path=xl/sharedStrings.xml><?xml version="1.0" encoding="utf-8"?>
<sst xmlns="http://schemas.openxmlformats.org/spreadsheetml/2006/main" count="231" uniqueCount="229">
  <si>
    <t>Код дохода</t>
  </si>
  <si>
    <t>Наименование показателя</t>
  </si>
  <si>
    <t>1 00 00 000 00 0000 000</t>
  </si>
  <si>
    <t>НАЛОГОВЫЕ И НЕНАЛОГОВЫЕ ДОХОДЫ</t>
  </si>
  <si>
    <t>1 01 00 000 00 0000 000</t>
  </si>
  <si>
    <t>НАЛОГИ НА ПРИБЫЛЬ, ДОХОДЫ</t>
  </si>
  <si>
    <t>1 01 02 000 01 0000 110</t>
  </si>
  <si>
    <t>Налог на доходы физических лиц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</si>
  <si>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</si>
  <si>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</si>
  <si>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</si>
  <si>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</si>
  <si>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</si>
  <si>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</si>
  <si>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1 01 02 040 01 0000 110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</si>
  <si>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</si>
  <si>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1 01 02 080 01 0000 110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</si>
  <si>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</si>
  <si>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1 03 00 000 00 0000 000</t>
  </si>
  <si>
    <t>НАЛОГИ НА ТОВАРЫ (РАБОТЫ, УСЛУГИ), РЕАЛИЗУЕМЫЕ НА ТЕРРИТОРИИ РОССИЙСКОЙ ФЕДЕРАЦИИ</t>
  </si>
  <si>
    <t>1 03 02 000 01 0000 110</t>
  </si>
  <si>
    <t>Акцизы по подакцизным товарам (продукции), производимым на территории Российской Федерации</t>
  </si>
  <si>
    <t>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</si>
  <si>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</si>
  <si>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</si>
  <si>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</si>
  <si>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</si>
  <si>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</si>
  <si>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</si>
  <si>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</si>
  <si>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1 05 00 000 00 0000 000</t>
  </si>
  <si>
    <t>НАЛОГИ НА СОВОКУПНЫЙ ДОХОД</t>
  </si>
  <si>
    <t>1 05 01 000 00 0000 110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</si>
  <si>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</si>
  <si>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</si>
  <si>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1 05 01 011 01 0000 110</t>
  </si>
  <si>
    <t>1 05 01 020 01 0000 110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</si>
  <si>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</si>
  <si>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1 05 02 000 02 0000 110</t>
  </si>
  <si>
    <t>Единый налог на вмененный доход для отдельных видов деятельности</t>
  </si>
  <si>
    <t>1 05 02 010 02 0000 110</t>
  </si>
  <si>
    <t>1 05 04 000 02 0000 110</t>
  </si>
  <si>
    <t>Налог, взимаемый в связи с применением патентной системы налогообложения</t>
  </si>
  <si>
    <t>1 05 04 060 02 0000 110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</si>
  <si>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</si>
  <si>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1 06 00 000 00 0000 000</t>
  </si>
  <si>
    <t>НАЛОГИ НА ИМУЩЕСТВО</t>
  </si>
  <si>
    <t>1 06 01 000 00 0000 110</t>
  </si>
  <si>
    <t>Налог на имущество физических лиц</t>
  </si>
  <si>
    <t>1 06 01 020 14 0000 110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</si>
  <si>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</si>
  <si>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1 06 06 000 00 0000 110</t>
  </si>
  <si>
    <t>Земельный налог</t>
  </si>
  <si>
    <t>1 06 06 030 00 0000 110</t>
  </si>
  <si>
    <t>Земельный налог с организаций</t>
  </si>
  <si>
    <t>1 06 06 032 14 0000 110</t>
  </si>
  <si>
    <t>Земельный налог с организаций, обладающих земельным участком, расположенным в границах муниципальных округов</t>
  </si>
  <si>
    <t>1 06 06 040 00 0000 110</t>
  </si>
  <si>
    <t>Земельный налог с физических лиц</t>
  </si>
  <si>
    <t>1 06 06 042 14 0000 110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</si>
  <si>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</si>
  <si>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1 08 00 000 00 0000 000</t>
  </si>
  <si>
    <t>ГОСУДАРСТВЕННАЯ ПОШЛИНА</t>
  </si>
  <si>
    <t>1 08 03 000 01 0000 110</t>
  </si>
  <si>
    <t>Государственная пошлина по делам, рассматриваемым в судах общей юрисдикции, мировыми судьями</t>
  </si>
  <si>
    <t>1 08 03 010 01 0000 110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</si>
  <si>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</si>
  <si>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</si>
  <si>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</si>
  <si>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</si>
  <si>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</si>
  <si>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</si>
  <si>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</si>
  <si>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1 11 05 012 14 0000 120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</si>
  <si>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</si>
  <si>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1 11 05 070 00 0000 120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</si>
  <si>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</si>
  <si>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1 11 05 074 14 0000 120</t>
  </si>
  <si>
    <t>Доходы от сдачи в аренду имущества, составляющего казну муниципальных округов (за исключением земельных участков)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</si>
  <si>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</si>
  <si>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</si>
  <si>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</si>
  <si>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</si>
  <si>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</si>
  <si>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</si>
  <si>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1 12 00 000 00 0000 000</t>
  </si>
  <si>
    <t>ПЛАТЕЖИ ПРИ ПОЛЬЗОВАНИИ ПРИРОДНЫМИ РЕСУРСАМИ</t>
  </si>
  <si>
    <t>1 12 01 000 01 0000 120</t>
  </si>
  <si>
    <t>Плата за негативное воздействие на окружающую среду</t>
  </si>
  <si>
    <t>1 12 01 010 01 0000 120</t>
  </si>
  <si>
    <t>Плата за выбросы загрязняющих веществ в атмосферный воздух стационарными объектами</t>
  </si>
  <si>
    <t>1 12 01 030 01 0000 120</t>
  </si>
  <si>
    <t>Плата за сбросы загрязняющих веществ в водные объекты</t>
  </si>
  <si>
    <t>1 12 01 041 01 0000 120</t>
  </si>
  <si>
    <t>Плата за размещение отходов производства</t>
  </si>
  <si>
    <t>1 12 01 042 01 0000 120</t>
  </si>
  <si>
    <t>Плата за размещение твердых коммунальных отходов</t>
  </si>
  <si>
    <t>1 13 00 000 00 0000 000</t>
  </si>
  <si>
    <t>ДОХОДЫ ОТ ОКАЗАНИЯ ПЛАТНЫХ УСЛУГ И КОМПЕНСАЦИИ ЗАТРАТ ГОСУДАРСТВА</t>
  </si>
  <si>
    <t>1 13 01 000 00 0000 130</t>
  </si>
  <si>
    <t>Доходы от оказания платных услуг (работ)</t>
  </si>
  <si>
    <t>1 13 01 990 00 0000 130</t>
  </si>
  <si>
    <t>Прочие доходы от оказания платных услуг (работ)</t>
  </si>
  <si>
    <t>1 13 01 994 14 0000 130</t>
  </si>
  <si>
    <t>Прочие доходы от оказания платных услуг (работ) получателями средств бюджетов муниципальных округов</t>
  </si>
  <si>
    <t>1 13 02 000 00 0000 130</t>
  </si>
  <si>
    <t>Доходы от компенсации затрат государства</t>
  </si>
  <si>
    <t>1 13 02 990 00 0000 130</t>
  </si>
  <si>
    <t>Прочие доходы от компенсации затрат государства</t>
  </si>
  <si>
    <t>1 13 02 994 14 0000 130</t>
  </si>
  <si>
    <t>Прочие доходы от компенсации затрат бюджетов муниципальных округов</t>
  </si>
  <si>
    <t>1 14 00 000 00 0000 000</t>
  </si>
  <si>
    <t>ДОХОДЫ ОТ ПРОДАЖИ МАТЕРИАЛЬНЫХ И НЕМАТЕРИАЛЬНЫХ АКТИВОВ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</si>
  <si>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</si>
  <si>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</si>
  <si>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1 14 02 043 14 0000 410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</si>
  <si>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</si>
  <si>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1 14 06 000 00 0000 430</t>
  </si>
  <si>
    <t>Доходы от продажи земельных участков, находящихся в государственной и муниципальной собственности</t>
  </si>
  <si>
    <t>1 14 06 012 14 0000 430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</si>
  <si>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</si>
  <si>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1 16 00 000 00 0000 000</t>
  </si>
  <si>
    <t>ШТРАФЫ, САНКЦИИ, ВОЗМЕЩЕНИЕ УЩЕРБА</t>
  </si>
  <si>
    <t>1 16 01 000 01 0000 140</t>
  </si>
  <si>
    <t>Административные штрафы, установленные Кодексом Российской Федерации об административных правонарушениях</t>
  </si>
  <si>
    <t>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</si>
  <si>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</si>
  <si>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1 16 01 200 01 0000 140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</si>
  <si>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</si>
  <si>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1 16 07 000 00 0000 140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</si>
  <si>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</si>
  <si>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1 16 07 010 14 0000 140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</si>
  <si>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</si>
  <si>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1 17 00 000 00 0000 000</t>
  </si>
  <si>
    <t>ПРОЧИЕ НЕНАЛОГОВЫЕ ДОХОДЫ</t>
  </si>
  <si>
    <t>1 17 01 000 00 0000 180</t>
  </si>
  <si>
    <t>Невыясненные поступления</t>
  </si>
  <si>
    <t>1 17 01 040 14 0000 180</t>
  </si>
  <si>
    <t>Невыясненные поступления, зачисляемые в бюджеты муниципальных округов</t>
  </si>
  <si>
    <t>2 00 00 000 00 0000 000</t>
  </si>
  <si>
    <t>БЕЗВОЗМЕЗДНЫЕ ПОСТУПЛЕНИЯ</t>
  </si>
  <si>
    <t>2 02 00 000 00 0000 000</t>
  </si>
  <si>
    <t>БЕЗВОЗМЕЗДНЫЕ ПОСТУПЛЕНИЯ ОТ ДРУГИХ БЮДЖЕТОВ БЮДЖЕТНОЙ СИСТЕМЫ РОССИЙСКОЙ ФЕДЕРАЦИИ</t>
  </si>
  <si>
    <t>2 02 10 000 00 0000 150</t>
  </si>
  <si>
    <t>Дотации бюджетам бюджетной системы Российской Федерации</t>
  </si>
  <si>
    <t>2 02 15 001 00 0000 150</t>
  </si>
  <si>
    <t>Дотации на выравнивание бюджетной обеспеченности</t>
  </si>
  <si>
    <t>2 02 15 001 14 0000 150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</si>
  <si>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</si>
  <si>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2 02 15 002 00 0000 150</t>
  </si>
  <si>
    <t>Дотации бюджетам на поддержку мер по обеспечению сбалансированности бюджетов</t>
  </si>
  <si>
    <t>2 02 15 002 14 0000 150</t>
  </si>
  <si>
    <t>Дотации бюджетам муниципальных округов на поддержку мер по обеспечению сбалансированности бюджетов</t>
  </si>
  <si>
    <t>2 02 20 000 00 0000 150</t>
  </si>
  <si>
    <t>Субсидии бюджетам бюджетной системы Российской Федерации (межбюджетные субсидии)</t>
  </si>
  <si>
    <t>2 02 20 299 00 0000 150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</si>
  <si>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</si>
  <si>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2 02 20 299 14 0000 150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</si>
  <si>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</si>
  <si>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2 02 25 304 00 0000 150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</si>
  <si>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</si>
  <si>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</si>
  <si>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</si>
  <si>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2 02 25 555 00 0000 150</t>
  </si>
  <si>
    <t>Субсидии бюджетам на реализацию программ формирования современной городской среды</t>
  </si>
  <si>
    <t>2 02 25 555 14 0000 150</t>
  </si>
  <si>
    <t>Субсидии бюджетам муниципальных округов на реализацию программ формирования современной городской среды</t>
  </si>
  <si>
    <t>2 02 29 999 00 0000 150</t>
  </si>
  <si>
    <t>Прочие субсидии</t>
  </si>
  <si>
    <t>2 02 29 999 14 0000 150</t>
  </si>
  <si>
    <t>Прочие субсидии бюджетам муниципальных округов</t>
  </si>
  <si>
    <t>2 02 30 000 00 0000 150</t>
  </si>
  <si>
    <t>Субвенции бюджетам бюджетной системы Российской Федерации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</si>
  <si>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</si>
  <si>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</si>
  <si>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2 02 30 024 14 0000 150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</si>
  <si>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</si>
  <si>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2 02 35 118 00 0000 150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</si>
  <si>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</si>
  <si>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</si>
  <si>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</si>
  <si>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</si>
  <si>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</si>
  <si>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2 02 35 120 14 0000 150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</si>
  <si>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</si>
  <si>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2 02 35 930 00 0000 150</t>
  </si>
  <si>
    <t>Субвенции бюджетам на государственную регистрацию актов гражданского состояния</t>
  </si>
  <si>
    <t>2 02 35 930 14 0000 150</t>
  </si>
  <si>
    <t>Субвенции бюджетам муниципальных округов на государственную регистрацию актов гражданского состояния</t>
  </si>
  <si>
    <t>2 02 36 900 00 0000 150</t>
  </si>
  <si>
    <t>Единая субвенция местным бюджетам из бюджета субъекта Российской Федерации</t>
  </si>
  <si>
    <t>2 02 36 900 14 0000 150</t>
  </si>
  <si>
    <t>Единая субвенция бюджетам муниципальных округов из бюджета субъекта Российской Федерации</t>
  </si>
  <si>
    <t>2 02 40 000 00 0000 150</t>
  </si>
  <si>
    <t>Иные межбюджетные трансферты</t>
  </si>
  <si>
    <t>2 02 45 179 00 0000 150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</si>
  <si>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</si>
  <si>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2 02 45 179 14 0000 150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</si>
  <si>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</si>
  <si>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2 02 45 303 00 0000 150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</si>
  <si>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</si>
  <si>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2 02 45 303 14 0000 150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</si>
  <si>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</si>
  <si>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2 07 00 000 00 0000 000</t>
  </si>
  <si>
    <t>ПРОЧИЕ БЕЗВОЗМЕЗДНЫЕ ПОСТУПЛЕНИЯ</t>
  </si>
  <si>
    <t>2 07 04 000 14 0000 150</t>
  </si>
  <si>
    <t>Прочие безвозмездные поступления в бюджеты муниципальных округов</t>
  </si>
  <si>
    <t>2 07 04 050 14 0000 150</t>
  </si>
  <si>
    <t>2 08 00 000 00 0000 000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</si>
  <si>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</si>
  <si>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2 08 04 000 14 0000 150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</si>
  <si>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</si>
  <si>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2 19 00 000 00 0000 000</t>
  </si>
  <si>
    <t>ВОЗВРАТ ОСТАТКОВ СУБСИДИЙ, СУБВЕНЦИЙ И ИНЫХ МЕЖБЮДЖЕТНЫХ ТРАНСФЕРТОВ, ИМЕЮЩИХ ЦЕЛЕВОЕ НАЗНАЧЕНИЕ, ПРОШЛЫХ ЛЕТ</t>
  </si>
  <si>
    <t>2 19 00 000 14 0000 150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</si>
  <si>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</si>
  <si>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2 19 60 010 14 0000 150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</si>
  <si>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</si>
  <si>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ИТОГО  </t>
  </si>
  <si>
    <t>(руб.)</t>
  </si>
  <si>
    <t>Приложение № 1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</si>
  <si>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</si>
  <si>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</si>
  <si>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</si>
  <si>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ОКРУГ МАГАДАНСКОЙ ОБЛАСТИ" ПО ДОХОДА ЗА I КВАРТАЛ 2024 ГОДА</t>
  </si>
  <si>
    <t>% исполнения</t>
  </si>
  <si>
    <t>План на                     2024 год</t>
  </si>
  <si>
    <t>Исполнение на                   01.04.2024 г.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</si>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</sst>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0" x14ac:knownFonts="1">
    <font>
      <sz val="10"/>
      <name val="Arial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/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7" fillId="0" borderId="0" xfId="1" applyFont="1" applyFill="1"/>
    <xf numFmtId="0" fontId="7" fillId="0" borderId="0" xfId="1" applyFont="1" applyFill="1" applyAlignment="1">
      <alignment wrapText="1"/>
    </xf>
    <xf numFmtId="0" fontId="8" fillId="0" borderId="0" xfId="1" applyFont="1" applyFill="1" applyAlignment="1">
      <alignment vertical="center" wrapText="1"/>
    </xf>
    <xf numFmtId="0" fontId="8" fillId="0" borderId="0" xfId="1" applyFont="1" applyFill="1" applyAlignment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>
      <alignment horizontal="right" wrapText="1"/>
    </xf>
    <xf numFmtId="0" fontId="9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tabSelected="1" workbookViewId="0">
      <selection activeCell="C5" sqref="C5:E5"/>
    </sheetView>
  </sheetViews>
  <sheetFormatPr defaultRowHeight="12.75" x14ac:dyDescent="0.2"/>
  <cols>
    <col min="1" max="1" width="18.85546875" style="1" customWidth="1"/>
    <col min="2" max="2" width="76.7109375" style="1" customWidth="1"/>
    <col min="3" max="3" width="15.42578125" style="1" customWidth="1"/>
    <col min="4" max="4" width="14.85546875" style="1" customWidth="1"/>
    <col min="5" max="7" width="10.7109375" style="1" customWidth="1"/>
    <col min="8" max="16384" width="9.140625" style="1"/>
  </cols>
  <sheetData>
    <row r="1" spans="1:6" ht="15.75" x14ac:dyDescent="0.25">
      <c r="A1" s="17"/>
      <c r="B1" s="18"/>
      <c r="C1" s="24" t="s">
        <v>220</v>
      </c>
      <c r="D1" s="24"/>
      <c r="E1" s="24"/>
    </row>
    <row r="2" spans="1:6" ht="15.75" x14ac:dyDescent="0.25">
      <c r="A2" s="17"/>
      <c r="B2" s="18"/>
      <c r="C2" s="25" t="s">
        <v>221</v>
      </c>
      <c r="D2" s="25"/>
      <c r="E2" s="25"/>
    </row>
    <row r="3" spans="1:6" ht="15.75" x14ac:dyDescent="0.25">
      <c r="A3" s="17"/>
      <c r="B3" s="18"/>
      <c r="C3" s="25" t="s">
        <v>222</v>
      </c>
      <c r="D3" s="25"/>
      <c r="E3" s="25"/>
    </row>
    <row r="4" spans="1:6" ht="15.75" x14ac:dyDescent="0.25">
      <c r="A4" s="17"/>
      <c r="B4" s="18"/>
      <c r="C4" s="25" t="s">
        <v>223</v>
      </c>
      <c r="D4" s="25"/>
      <c r="E4" s="25"/>
    </row>
    <row r="5" spans="1:6" ht="15.75" customHeight="1" x14ac:dyDescent="0.25">
      <c r="A5" s="19"/>
      <c r="B5" s="19"/>
      <c r="C5" s="27" t="s">
        <v>228</v>
      </c>
      <c r="D5" s="26"/>
      <c r="E5" s="26"/>
    </row>
    <row r="6" spans="1:6" ht="15.75" x14ac:dyDescent="0.25">
      <c r="A6" s="20"/>
      <c r="B6" s="20"/>
      <c r="C6" s="20"/>
      <c r="D6" s="20"/>
      <c r="E6" s="20"/>
    </row>
    <row r="7" spans="1:6" ht="36.75" customHeight="1" x14ac:dyDescent="0.2">
      <c r="A7" s="23" t="s">
        <v>224</v>
      </c>
      <c r="B7" s="23"/>
      <c r="C7" s="23"/>
      <c r="D7" s="23"/>
      <c r="E7" s="23"/>
    </row>
    <row r="8" spans="1:6" x14ac:dyDescent="0.2">
      <c r="A8" s="13"/>
      <c r="B8" s="13"/>
      <c r="C8" s="13"/>
      <c r="D8" s="13"/>
    </row>
    <row r="9" spans="1:6" ht="15.75" customHeight="1" x14ac:dyDescent="0.2">
      <c r="A9" s="2"/>
      <c r="B9" s="2"/>
      <c r="C9" s="3"/>
      <c r="D9" s="3"/>
      <c r="E9" s="14" t="s">
        <v>219</v>
      </c>
    </row>
    <row r="10" spans="1:6" ht="29.25" customHeight="1" x14ac:dyDescent="0.2">
      <c r="A10" s="16" t="s">
        <v>0</v>
      </c>
      <c r="B10" s="16" t="s">
        <v>1</v>
      </c>
      <c r="C10" s="21" t="s">
        <v>226</v>
      </c>
      <c r="D10" s="21" t="s">
        <v>227</v>
      </c>
      <c r="E10" s="21" t="s">
        <v>225</v>
      </c>
    </row>
    <row r="11" spans="1:6" ht="15" customHeight="1" x14ac:dyDescent="0.2">
      <c r="A11" s="4">
        <v>1</v>
      </c>
      <c r="B11" s="4">
        <v>2</v>
      </c>
      <c r="C11" s="4">
        <v>3</v>
      </c>
      <c r="D11" s="4">
        <v>4</v>
      </c>
      <c r="E11" s="4">
        <v>5</v>
      </c>
    </row>
    <row r="12" spans="1:6" ht="15" customHeight="1" x14ac:dyDescent="0.2">
      <c r="A12" s="5" t="s">
        <v>2</v>
      </c>
      <c r="B12" s="11" t="s">
        <v>3</v>
      </c>
      <c r="C12" s="6">
        <f>C13+C20+C26+C34+C42+C45+C54+C60+C67+C72+C78</f>
        <v>184116654.88</v>
      </c>
      <c r="D12" s="6">
        <f>D13+D20+D26+D34+D42+D45+D54+D60+D67+D72+D78</f>
        <v>20156437.320000004</v>
      </c>
      <c r="E12" s="12">
        <f>D12/C12*100</f>
        <v>10.947644759860088</v>
      </c>
      <c r="F12" s="15"/>
    </row>
    <row r="13" spans="1:6" ht="15" customHeight="1" x14ac:dyDescent="0.2">
      <c r="A13" s="5" t="s">
        <v>4</v>
      </c>
      <c r="B13" s="11" t="s">
        <v>5</v>
      </c>
      <c r="C13" s="6">
        <f>C14</f>
        <v>155373000</v>
      </c>
      <c r="D13" s="6">
        <f>D14</f>
        <v>13264324.050000001</v>
      </c>
      <c r="E13" s="12">
        <f t="shared" ref="E13:E54" si="0">D13/C13*100</f>
        <v>8.5370843389778148</v>
      </c>
    </row>
    <row r="14" spans="1:6" ht="15" customHeight="1" x14ac:dyDescent="0.2">
      <c r="A14" s="5" t="s">
        <v>6</v>
      </c>
      <c r="B14" s="11" t="s">
        <v>7</v>
      </c>
      <c r="C14" s="6">
        <f>SUM(C15:C19)</f>
        <v>155373000</v>
      </c>
      <c r="D14" s="6">
        <f>SUM(D15:D19)</f>
        <v>13264324.050000001</v>
      </c>
      <c r="E14" s="12">
        <f t="shared" si="0"/>
        <v>8.5370843389778148</v>
      </c>
    </row>
    <row r="15" spans="1:6" ht="56.25" x14ac:dyDescent="0.2">
      <c r="A15" s="8" t="s">
        <v>8</v>
      </c>
      <c r="B15" s="9" t="s">
        <v>9</v>
      </c>
      <c r="C15" s="10">
        <v>155001000</v>
      </c>
      <c r="D15" s="10">
        <v>12792585.310000001</v>
      </c>
      <c r="E15" s="7">
        <f t="shared" si="0"/>
        <v>8.2532275985316232</v>
      </c>
    </row>
    <row r="16" spans="1:6" ht="45" x14ac:dyDescent="0.2">
      <c r="A16" s="8" t="s">
        <v>10</v>
      </c>
      <c r="B16" s="9" t="s">
        <v>11</v>
      </c>
      <c r="C16" s="10">
        <v>154000</v>
      </c>
      <c r="D16" s="10">
        <v>0</v>
      </c>
      <c r="E16" s="7">
        <f t="shared" si="0"/>
        <v>0</v>
      </c>
    </row>
    <row r="17" spans="1:5" ht="45" x14ac:dyDescent="0.2">
      <c r="A17" s="8" t="s">
        <v>12</v>
      </c>
      <c r="B17" s="9" t="s">
        <v>13</v>
      </c>
      <c r="C17" s="10">
        <v>6000</v>
      </c>
      <c r="D17" s="10">
        <v>44599.28</v>
      </c>
      <c r="E17" s="7">
        <f t="shared" si="0"/>
        <v>743.32133333333331</v>
      </c>
    </row>
    <row r="18" spans="1:5" ht="45" x14ac:dyDescent="0.2">
      <c r="A18" s="8" t="s">
        <v>14</v>
      </c>
      <c r="B18" s="9" t="s">
        <v>15</v>
      </c>
      <c r="C18" s="10">
        <v>111000</v>
      </c>
      <c r="D18" s="10">
        <v>375841.5</v>
      </c>
      <c r="E18" s="7">
        <f t="shared" si="0"/>
        <v>338.59594594594597</v>
      </c>
    </row>
    <row r="19" spans="1:5" ht="67.5" x14ac:dyDescent="0.2">
      <c r="A19" s="8" t="s">
        <v>16</v>
      </c>
      <c r="B19" s="9" t="s">
        <v>17</v>
      </c>
      <c r="C19" s="10">
        <v>101000</v>
      </c>
      <c r="D19" s="10">
        <v>51297.96</v>
      </c>
      <c r="E19" s="7">
        <f t="shared" si="0"/>
        <v>50.790059405940589</v>
      </c>
    </row>
    <row r="20" spans="1:5" ht="21" x14ac:dyDescent="0.2">
      <c r="A20" s="5" t="s">
        <v>18</v>
      </c>
      <c r="B20" s="11" t="s">
        <v>19</v>
      </c>
      <c r="C20" s="6">
        <f>C21</f>
        <v>7946800</v>
      </c>
      <c r="D20" s="6">
        <f>D21</f>
        <v>2020912.4100000001</v>
      </c>
      <c r="E20" s="7">
        <f t="shared" si="0"/>
        <v>25.430518070166606</v>
      </c>
    </row>
    <row r="21" spans="1:5" ht="21" x14ac:dyDescent="0.2">
      <c r="A21" s="5" t="s">
        <v>20</v>
      </c>
      <c r="B21" s="11" t="s">
        <v>21</v>
      </c>
      <c r="C21" s="6">
        <f>SUM(C22:C25)</f>
        <v>7946800</v>
      </c>
      <c r="D21" s="6">
        <f>SUM(D22:D25)</f>
        <v>2020912.4100000001</v>
      </c>
      <c r="E21" s="7">
        <f t="shared" si="0"/>
        <v>25.430518070166606</v>
      </c>
    </row>
    <row r="22" spans="1:5" ht="33.75" x14ac:dyDescent="0.2">
      <c r="A22" s="8" t="s">
        <v>22</v>
      </c>
      <c r="B22" s="9" t="s">
        <v>23</v>
      </c>
      <c r="C22" s="10">
        <v>4144600</v>
      </c>
      <c r="D22" s="10">
        <v>990819.4</v>
      </c>
      <c r="E22" s="7">
        <f t="shared" si="0"/>
        <v>23.906273222988951</v>
      </c>
    </row>
    <row r="23" spans="1:5" ht="33.75" x14ac:dyDescent="0.2">
      <c r="A23" s="8" t="s">
        <v>24</v>
      </c>
      <c r="B23" s="9" t="s">
        <v>25</v>
      </c>
      <c r="C23" s="10">
        <v>19700</v>
      </c>
      <c r="D23" s="10">
        <v>5212.92</v>
      </c>
      <c r="E23" s="7">
        <f t="shared" si="0"/>
        <v>26.461522842639596</v>
      </c>
    </row>
    <row r="24" spans="1:5" ht="33.75" x14ac:dyDescent="0.2">
      <c r="A24" s="8" t="s">
        <v>26</v>
      </c>
      <c r="B24" s="9" t="s">
        <v>27</v>
      </c>
      <c r="C24" s="10">
        <v>4297500</v>
      </c>
      <c r="D24" s="10">
        <v>1130075.3400000001</v>
      </c>
      <c r="E24" s="7">
        <f t="shared" si="0"/>
        <v>26.296110296684123</v>
      </c>
    </row>
    <row r="25" spans="1:5" ht="33.75" x14ac:dyDescent="0.2">
      <c r="A25" s="8" t="s">
        <v>28</v>
      </c>
      <c r="B25" s="9" t="s">
        <v>29</v>
      </c>
      <c r="C25" s="10">
        <v>-515000</v>
      </c>
      <c r="D25" s="10">
        <v>-105195.25</v>
      </c>
      <c r="E25" s="7">
        <f t="shared" si="0"/>
        <v>20.426262135922329</v>
      </c>
    </row>
    <row r="26" spans="1:5" x14ac:dyDescent="0.2">
      <c r="A26" s="5" t="s">
        <v>30</v>
      </c>
      <c r="B26" s="11" t="s">
        <v>31</v>
      </c>
      <c r="C26" s="6">
        <f>C27+C30+C32</f>
        <v>5747000</v>
      </c>
      <c r="D26" s="6">
        <f>D27+D30+D32</f>
        <v>1536867.3</v>
      </c>
      <c r="E26" s="7">
        <f t="shared" si="0"/>
        <v>26.742079345745605</v>
      </c>
    </row>
    <row r="27" spans="1:5" x14ac:dyDescent="0.2">
      <c r="A27" s="5" t="s">
        <v>32</v>
      </c>
      <c r="B27" s="11" t="s">
        <v>33</v>
      </c>
      <c r="C27" s="6">
        <f>SUM(C28:C29)</f>
        <v>5545000</v>
      </c>
      <c r="D27" s="6">
        <f>SUM(D28:D29)</f>
        <v>1375939.48</v>
      </c>
      <c r="E27" s="7">
        <f t="shared" si="0"/>
        <v>24.814057348963029</v>
      </c>
    </row>
    <row r="28" spans="1:5" x14ac:dyDescent="0.2">
      <c r="A28" s="8" t="s">
        <v>35</v>
      </c>
      <c r="B28" s="9" t="s">
        <v>34</v>
      </c>
      <c r="C28" s="10">
        <v>2425000</v>
      </c>
      <c r="D28" s="10">
        <v>542564.74</v>
      </c>
      <c r="E28" s="7">
        <f t="shared" si="0"/>
        <v>22.373803711340205</v>
      </c>
    </row>
    <row r="29" spans="1:5" ht="22.5" x14ac:dyDescent="0.2">
      <c r="A29" s="8" t="s">
        <v>36</v>
      </c>
      <c r="B29" s="9" t="s">
        <v>37</v>
      </c>
      <c r="C29" s="10">
        <v>3120000</v>
      </c>
      <c r="D29" s="10">
        <v>833374.74</v>
      </c>
      <c r="E29" s="7">
        <f t="shared" si="0"/>
        <v>26.710728846153849</v>
      </c>
    </row>
    <row r="30" spans="1:5" x14ac:dyDescent="0.2">
      <c r="A30" s="5" t="s">
        <v>38</v>
      </c>
      <c r="B30" s="11" t="s">
        <v>39</v>
      </c>
      <c r="C30" s="6">
        <f>C31</f>
        <v>0</v>
      </c>
      <c r="D30" s="6">
        <f>D31</f>
        <v>6297.82</v>
      </c>
      <c r="E30" s="7" t="e">
        <f t="shared" si="0"/>
        <v>#DIV/0!</v>
      </c>
    </row>
    <row r="31" spans="1:5" x14ac:dyDescent="0.2">
      <c r="A31" s="8" t="s">
        <v>40</v>
      </c>
      <c r="B31" s="9" t="s">
        <v>39</v>
      </c>
      <c r="C31" s="10">
        <v>0</v>
      </c>
      <c r="D31" s="10">
        <v>6297.82</v>
      </c>
      <c r="E31" s="7" t="e">
        <f t="shared" si="0"/>
        <v>#DIV/0!</v>
      </c>
    </row>
    <row r="32" spans="1:5" x14ac:dyDescent="0.2">
      <c r="A32" s="5" t="s">
        <v>41</v>
      </c>
      <c r="B32" s="11" t="s">
        <v>42</v>
      </c>
      <c r="C32" s="6">
        <f>C33</f>
        <v>202000</v>
      </c>
      <c r="D32" s="6">
        <f>D33</f>
        <v>154630</v>
      </c>
      <c r="E32" s="7">
        <f t="shared" si="0"/>
        <v>76.549504950495049</v>
      </c>
    </row>
    <row r="33" spans="1:5" ht="22.5" x14ac:dyDescent="0.2">
      <c r="A33" s="8" t="s">
        <v>43</v>
      </c>
      <c r="B33" s="9" t="s">
        <v>44</v>
      </c>
      <c r="C33" s="10">
        <v>202000</v>
      </c>
      <c r="D33" s="10">
        <v>154630</v>
      </c>
      <c r="E33" s="7">
        <f t="shared" si="0"/>
        <v>76.549504950495049</v>
      </c>
    </row>
    <row r="34" spans="1:5" x14ac:dyDescent="0.2">
      <c r="A34" s="5" t="s">
        <v>45</v>
      </c>
      <c r="B34" s="11" t="s">
        <v>46</v>
      </c>
      <c r="C34" s="6">
        <f>C35+C37</f>
        <v>1219000</v>
      </c>
      <c r="D34" s="6">
        <f>D35+D37</f>
        <v>256657.18999999997</v>
      </c>
      <c r="E34" s="7">
        <f t="shared" si="0"/>
        <v>21.054732567678421</v>
      </c>
    </row>
    <row r="35" spans="1:5" x14ac:dyDescent="0.2">
      <c r="A35" s="5" t="s">
        <v>47</v>
      </c>
      <c r="B35" s="11" t="s">
        <v>48</v>
      </c>
      <c r="C35" s="6">
        <f>C36</f>
        <v>230000</v>
      </c>
      <c r="D35" s="6">
        <f>D36</f>
        <v>28078.93</v>
      </c>
      <c r="E35" s="7">
        <f t="shared" si="0"/>
        <v>12.208230434782608</v>
      </c>
    </row>
    <row r="36" spans="1:5" ht="22.5" x14ac:dyDescent="0.2">
      <c r="A36" s="8" t="s">
        <v>49</v>
      </c>
      <c r="B36" s="9" t="s">
        <v>50</v>
      </c>
      <c r="C36" s="10">
        <v>230000</v>
      </c>
      <c r="D36" s="10">
        <v>28078.93</v>
      </c>
      <c r="E36" s="7">
        <f t="shared" si="0"/>
        <v>12.208230434782608</v>
      </c>
    </row>
    <row r="37" spans="1:5" x14ac:dyDescent="0.2">
      <c r="A37" s="5" t="s">
        <v>51</v>
      </c>
      <c r="B37" s="11" t="s">
        <v>52</v>
      </c>
      <c r="C37" s="6">
        <f>C38+C40</f>
        <v>989000</v>
      </c>
      <c r="D37" s="6">
        <f>D38+D40</f>
        <v>228578.25999999998</v>
      </c>
      <c r="E37" s="7">
        <f t="shared" si="0"/>
        <v>23.112058645096052</v>
      </c>
    </row>
    <row r="38" spans="1:5" x14ac:dyDescent="0.2">
      <c r="A38" s="8" t="s">
        <v>53</v>
      </c>
      <c r="B38" s="9" t="s">
        <v>54</v>
      </c>
      <c r="C38" s="10">
        <v>892000</v>
      </c>
      <c r="D38" s="10">
        <v>197075.55</v>
      </c>
      <c r="E38" s="7">
        <f t="shared" si="0"/>
        <v>22.093671524663673</v>
      </c>
    </row>
    <row r="39" spans="1:5" ht="22.5" x14ac:dyDescent="0.2">
      <c r="A39" s="8" t="s">
        <v>55</v>
      </c>
      <c r="B39" s="9" t="s">
        <v>56</v>
      </c>
      <c r="C39" s="10">
        <v>892000</v>
      </c>
      <c r="D39" s="10">
        <v>197075.55</v>
      </c>
      <c r="E39" s="7">
        <f t="shared" si="0"/>
        <v>22.093671524663673</v>
      </c>
    </row>
    <row r="40" spans="1:5" x14ac:dyDescent="0.2">
      <c r="A40" s="8" t="s">
        <v>57</v>
      </c>
      <c r="B40" s="9" t="s">
        <v>58</v>
      </c>
      <c r="C40" s="10">
        <v>97000</v>
      </c>
      <c r="D40" s="10">
        <v>31502.71</v>
      </c>
      <c r="E40" s="7">
        <f t="shared" si="0"/>
        <v>32.477020618556701</v>
      </c>
    </row>
    <row r="41" spans="1:5" ht="22.5" x14ac:dyDescent="0.2">
      <c r="A41" s="8" t="s">
        <v>59</v>
      </c>
      <c r="B41" s="9" t="s">
        <v>60</v>
      </c>
      <c r="C41" s="10">
        <v>97000</v>
      </c>
      <c r="D41" s="10">
        <v>31502.71</v>
      </c>
      <c r="E41" s="7">
        <f t="shared" si="0"/>
        <v>32.477020618556701</v>
      </c>
    </row>
    <row r="42" spans="1:5" x14ac:dyDescent="0.2">
      <c r="A42" s="5" t="s">
        <v>61</v>
      </c>
      <c r="B42" s="11" t="s">
        <v>62</v>
      </c>
      <c r="C42" s="6">
        <f>C43</f>
        <v>615000</v>
      </c>
      <c r="D42" s="6">
        <f>D43</f>
        <v>153737.43</v>
      </c>
      <c r="E42" s="7">
        <f t="shared" si="0"/>
        <v>24.997956097560976</v>
      </c>
    </row>
    <row r="43" spans="1:5" ht="21" x14ac:dyDescent="0.2">
      <c r="A43" s="5" t="s">
        <v>63</v>
      </c>
      <c r="B43" s="11" t="s">
        <v>64</v>
      </c>
      <c r="C43" s="6">
        <f>C44</f>
        <v>615000</v>
      </c>
      <c r="D43" s="6">
        <f>D44</f>
        <v>153737.43</v>
      </c>
      <c r="E43" s="7">
        <f t="shared" si="0"/>
        <v>24.997956097560976</v>
      </c>
    </row>
    <row r="44" spans="1:5" ht="22.5" x14ac:dyDescent="0.2">
      <c r="A44" s="8" t="s">
        <v>65</v>
      </c>
      <c r="B44" s="9" t="s">
        <v>66</v>
      </c>
      <c r="C44" s="10">
        <v>615000</v>
      </c>
      <c r="D44" s="10">
        <v>153737.43</v>
      </c>
      <c r="E44" s="7">
        <f t="shared" si="0"/>
        <v>24.997956097560976</v>
      </c>
    </row>
    <row r="45" spans="1:5" ht="21" x14ac:dyDescent="0.2">
      <c r="A45" s="5" t="s">
        <v>67</v>
      </c>
      <c r="B45" s="11" t="s">
        <v>68</v>
      </c>
      <c r="C45" s="6">
        <v>11265200</v>
      </c>
      <c r="D45" s="6">
        <v>2744794.65</v>
      </c>
      <c r="E45" s="7">
        <f t="shared" si="0"/>
        <v>24.365254500585877</v>
      </c>
    </row>
    <row r="46" spans="1:5" ht="42" x14ac:dyDescent="0.2">
      <c r="A46" s="5" t="s">
        <v>69</v>
      </c>
      <c r="B46" s="11" t="s">
        <v>70</v>
      </c>
      <c r="C46" s="6">
        <f>C47+C49</f>
        <v>7065200</v>
      </c>
      <c r="D46" s="6">
        <f>D47+D49</f>
        <v>1673845.15</v>
      </c>
      <c r="E46" s="7">
        <f t="shared" si="0"/>
        <v>23.691405055766289</v>
      </c>
    </row>
    <row r="47" spans="1:5" ht="33.75" x14ac:dyDescent="0.2">
      <c r="A47" s="8" t="s">
        <v>71</v>
      </c>
      <c r="B47" s="9" t="s">
        <v>72</v>
      </c>
      <c r="C47" s="10">
        <v>6350000</v>
      </c>
      <c r="D47" s="10">
        <v>1589631.76</v>
      </c>
      <c r="E47" s="7">
        <f t="shared" si="0"/>
        <v>25.033571023622049</v>
      </c>
    </row>
    <row r="48" spans="1:5" ht="33.75" x14ac:dyDescent="0.2">
      <c r="A48" s="8" t="s">
        <v>73</v>
      </c>
      <c r="B48" s="9" t="s">
        <v>74</v>
      </c>
      <c r="C48" s="10">
        <v>6350000</v>
      </c>
      <c r="D48" s="10">
        <v>1589631.76</v>
      </c>
      <c r="E48" s="7">
        <f t="shared" si="0"/>
        <v>25.033571023622049</v>
      </c>
    </row>
    <row r="49" spans="1:5" ht="22.5" x14ac:dyDescent="0.2">
      <c r="A49" s="8" t="s">
        <v>75</v>
      </c>
      <c r="B49" s="9" t="s">
        <v>76</v>
      </c>
      <c r="C49" s="10">
        <v>715200</v>
      </c>
      <c r="D49" s="10">
        <v>84213.39</v>
      </c>
      <c r="E49" s="7">
        <f t="shared" si="0"/>
        <v>11.774802852348994</v>
      </c>
    </row>
    <row r="50" spans="1:5" ht="22.5" x14ac:dyDescent="0.2">
      <c r="A50" s="8" t="s">
        <v>77</v>
      </c>
      <c r="B50" s="9" t="s">
        <v>78</v>
      </c>
      <c r="C50" s="10">
        <v>715200</v>
      </c>
      <c r="D50" s="10">
        <v>84213.39</v>
      </c>
      <c r="E50" s="7">
        <f t="shared" si="0"/>
        <v>11.774802852348994</v>
      </c>
    </row>
    <row r="51" spans="1:5" ht="42" x14ac:dyDescent="0.2">
      <c r="A51" s="5" t="s">
        <v>79</v>
      </c>
      <c r="B51" s="11" t="s">
        <v>80</v>
      </c>
      <c r="C51" s="6">
        <f>C52</f>
        <v>4200000</v>
      </c>
      <c r="D51" s="6">
        <f>D52</f>
        <v>1070949.5</v>
      </c>
      <c r="E51" s="7">
        <f t="shared" si="0"/>
        <v>25.498797619047618</v>
      </c>
    </row>
    <row r="52" spans="1:5" ht="33.75" x14ac:dyDescent="0.2">
      <c r="A52" s="8" t="s">
        <v>81</v>
      </c>
      <c r="B52" s="9" t="s">
        <v>82</v>
      </c>
      <c r="C52" s="10">
        <f>C53</f>
        <v>4200000</v>
      </c>
      <c r="D52" s="10">
        <f>D53</f>
        <v>1070949.5</v>
      </c>
      <c r="E52" s="7">
        <f t="shared" si="0"/>
        <v>25.498797619047618</v>
      </c>
    </row>
    <row r="53" spans="1:5" ht="33.75" x14ac:dyDescent="0.2">
      <c r="A53" s="8" t="s">
        <v>83</v>
      </c>
      <c r="B53" s="9" t="s">
        <v>84</v>
      </c>
      <c r="C53" s="10">
        <v>4200000</v>
      </c>
      <c r="D53" s="10">
        <v>1070949.5</v>
      </c>
      <c r="E53" s="7">
        <f t="shared" si="0"/>
        <v>25.498797619047618</v>
      </c>
    </row>
    <row r="54" spans="1:5" x14ac:dyDescent="0.2">
      <c r="A54" s="5" t="s">
        <v>85</v>
      </c>
      <c r="B54" s="11" t="s">
        <v>86</v>
      </c>
      <c r="C54" s="6">
        <f>C55</f>
        <v>774070</v>
      </c>
      <c r="D54" s="6">
        <f>D55</f>
        <v>634796.68999999994</v>
      </c>
      <c r="E54" s="7">
        <f t="shared" si="0"/>
        <v>82.007659513997439</v>
      </c>
    </row>
    <row r="55" spans="1:5" x14ac:dyDescent="0.2">
      <c r="A55" s="5" t="s">
        <v>87</v>
      </c>
      <c r="B55" s="11" t="s">
        <v>88</v>
      </c>
      <c r="C55" s="6">
        <f>SUM(C56:C59)</f>
        <v>774070</v>
      </c>
      <c r="D55" s="6">
        <f>SUM(D56:D59)</f>
        <v>634796.68999999994</v>
      </c>
      <c r="E55" s="7">
        <f t="shared" ref="E55:E107" si="1">D55/C55*100</f>
        <v>82.007659513997439</v>
      </c>
    </row>
    <row r="56" spans="1:5" x14ac:dyDescent="0.2">
      <c r="A56" s="8" t="s">
        <v>89</v>
      </c>
      <c r="B56" s="9" t="s">
        <v>90</v>
      </c>
      <c r="C56" s="10">
        <v>338790</v>
      </c>
      <c r="D56" s="10">
        <v>461094.17</v>
      </c>
      <c r="E56" s="7">
        <f t="shared" si="1"/>
        <v>136.10028926473626</v>
      </c>
    </row>
    <row r="57" spans="1:5" x14ac:dyDescent="0.2">
      <c r="A57" s="8" t="s">
        <v>91</v>
      </c>
      <c r="B57" s="9" t="s">
        <v>92</v>
      </c>
      <c r="C57" s="10">
        <v>56210</v>
      </c>
      <c r="D57" s="10">
        <v>881.47</v>
      </c>
      <c r="E57" s="7">
        <f t="shared" si="1"/>
        <v>1.5681729229674435</v>
      </c>
    </row>
    <row r="58" spans="1:5" x14ac:dyDescent="0.2">
      <c r="A58" s="8" t="s">
        <v>93</v>
      </c>
      <c r="B58" s="9" t="s">
        <v>94</v>
      </c>
      <c r="C58" s="10">
        <v>276430</v>
      </c>
      <c r="D58" s="10">
        <v>172821.05</v>
      </c>
      <c r="E58" s="7">
        <f t="shared" si="1"/>
        <v>62.518919798864083</v>
      </c>
    </row>
    <row r="59" spans="1:5" x14ac:dyDescent="0.2">
      <c r="A59" s="8" t="s">
        <v>95</v>
      </c>
      <c r="B59" s="9" t="s">
        <v>96</v>
      </c>
      <c r="C59" s="10">
        <v>102640</v>
      </c>
      <c r="D59" s="10">
        <v>0</v>
      </c>
      <c r="E59" s="7">
        <f t="shared" si="1"/>
        <v>0</v>
      </c>
    </row>
    <row r="60" spans="1:5" x14ac:dyDescent="0.2">
      <c r="A60" s="5" t="s">
        <v>97</v>
      </c>
      <c r="B60" s="11" t="s">
        <v>98</v>
      </c>
      <c r="C60" s="6">
        <f>C61+C64</f>
        <v>1045260.76</v>
      </c>
      <c r="D60" s="6">
        <f>D61+D64</f>
        <v>532692.84</v>
      </c>
      <c r="E60" s="7">
        <f t="shared" si="1"/>
        <v>50.962674615279724</v>
      </c>
    </row>
    <row r="61" spans="1:5" x14ac:dyDescent="0.2">
      <c r="A61" s="5" t="s">
        <v>99</v>
      </c>
      <c r="B61" s="11" t="s">
        <v>100</v>
      </c>
      <c r="C61" s="6">
        <f>C62</f>
        <v>930500</v>
      </c>
      <c r="D61" s="6">
        <f>D62</f>
        <v>417932.08</v>
      </c>
      <c r="E61" s="7">
        <f t="shared" si="1"/>
        <v>44.914785599140252</v>
      </c>
    </row>
    <row r="62" spans="1:5" x14ac:dyDescent="0.2">
      <c r="A62" s="8" t="s">
        <v>101</v>
      </c>
      <c r="B62" s="9" t="s">
        <v>102</v>
      </c>
      <c r="C62" s="10">
        <f>C63</f>
        <v>930500</v>
      </c>
      <c r="D62" s="10">
        <f>D63</f>
        <v>417932.08</v>
      </c>
      <c r="E62" s="7">
        <f t="shared" si="1"/>
        <v>44.914785599140252</v>
      </c>
    </row>
    <row r="63" spans="1:5" ht="22.5" x14ac:dyDescent="0.2">
      <c r="A63" s="8" t="s">
        <v>103</v>
      </c>
      <c r="B63" s="9" t="s">
        <v>104</v>
      </c>
      <c r="C63" s="10">
        <v>930500</v>
      </c>
      <c r="D63" s="10">
        <v>417932.08</v>
      </c>
      <c r="E63" s="7">
        <f t="shared" si="1"/>
        <v>44.914785599140252</v>
      </c>
    </row>
    <row r="64" spans="1:5" x14ac:dyDescent="0.2">
      <c r="A64" s="5" t="s">
        <v>105</v>
      </c>
      <c r="B64" s="11" t="s">
        <v>106</v>
      </c>
      <c r="C64" s="6">
        <f>C65</f>
        <v>114760.76</v>
      </c>
      <c r="D64" s="6">
        <v>114760.76</v>
      </c>
      <c r="E64" s="7">
        <f t="shared" si="1"/>
        <v>100</v>
      </c>
    </row>
    <row r="65" spans="1:5" x14ac:dyDescent="0.2">
      <c r="A65" s="8" t="s">
        <v>107</v>
      </c>
      <c r="B65" s="9" t="s">
        <v>108</v>
      </c>
      <c r="C65" s="10">
        <f>C66</f>
        <v>114760.76</v>
      </c>
      <c r="D65" s="10">
        <v>114760.76</v>
      </c>
      <c r="E65" s="7">
        <f t="shared" si="1"/>
        <v>100</v>
      </c>
    </row>
    <row r="66" spans="1:5" x14ac:dyDescent="0.2">
      <c r="A66" s="8" t="s">
        <v>109</v>
      </c>
      <c r="B66" s="9" t="s">
        <v>110</v>
      </c>
      <c r="C66" s="10">
        <v>114760.76</v>
      </c>
      <c r="D66" s="10">
        <v>114760.76</v>
      </c>
      <c r="E66" s="7">
        <f t="shared" si="1"/>
        <v>100</v>
      </c>
    </row>
    <row r="67" spans="1:5" x14ac:dyDescent="0.2">
      <c r="A67" s="5" t="s">
        <v>111</v>
      </c>
      <c r="B67" s="11" t="s">
        <v>112</v>
      </c>
      <c r="C67" s="6">
        <f>C68+C70</f>
        <v>110000</v>
      </c>
      <c r="D67" s="6">
        <f>D68+D70</f>
        <v>0</v>
      </c>
      <c r="E67" s="7">
        <f t="shared" si="1"/>
        <v>0</v>
      </c>
    </row>
    <row r="68" spans="1:5" ht="42" x14ac:dyDescent="0.2">
      <c r="A68" s="5" t="s">
        <v>113</v>
      </c>
      <c r="B68" s="11" t="s">
        <v>114</v>
      </c>
      <c r="C68" s="6">
        <f>C69</f>
        <v>100000</v>
      </c>
      <c r="D68" s="6">
        <f>D69</f>
        <v>0</v>
      </c>
      <c r="E68" s="7">
        <f t="shared" si="1"/>
        <v>0</v>
      </c>
    </row>
    <row r="69" spans="1:5" ht="45" x14ac:dyDescent="0.2">
      <c r="A69" s="8" t="s">
        <v>115</v>
      </c>
      <c r="B69" s="9" t="s">
        <v>116</v>
      </c>
      <c r="C69" s="10">
        <v>100000</v>
      </c>
      <c r="D69" s="10">
        <v>0</v>
      </c>
      <c r="E69" s="7">
        <f t="shared" si="1"/>
        <v>0</v>
      </c>
    </row>
    <row r="70" spans="1:5" ht="21" x14ac:dyDescent="0.2">
      <c r="A70" s="5" t="s">
        <v>117</v>
      </c>
      <c r="B70" s="11" t="s">
        <v>118</v>
      </c>
      <c r="C70" s="6">
        <f>C71</f>
        <v>10000</v>
      </c>
      <c r="D70" s="6">
        <f t="shared" ref="D70" si="2">D71</f>
        <v>0</v>
      </c>
      <c r="E70" s="7">
        <f t="shared" si="1"/>
        <v>0</v>
      </c>
    </row>
    <row r="71" spans="1:5" ht="22.5" x14ac:dyDescent="0.2">
      <c r="A71" s="8" t="s">
        <v>119</v>
      </c>
      <c r="B71" s="9" t="s">
        <v>120</v>
      </c>
      <c r="C71" s="10">
        <v>10000</v>
      </c>
      <c r="D71" s="10">
        <v>0</v>
      </c>
      <c r="E71" s="7">
        <f t="shared" si="1"/>
        <v>0</v>
      </c>
    </row>
    <row r="72" spans="1:5" x14ac:dyDescent="0.2">
      <c r="A72" s="5" t="s">
        <v>121</v>
      </c>
      <c r="B72" s="11" t="s">
        <v>122</v>
      </c>
      <c r="C72" s="6">
        <f>C73+C76</f>
        <v>21324.12</v>
      </c>
      <c r="D72" s="6">
        <f>D73+D76</f>
        <v>21424.12</v>
      </c>
      <c r="E72" s="7">
        <f t="shared" si="1"/>
        <v>100.4689525288734</v>
      </c>
    </row>
    <row r="73" spans="1:5" ht="21" x14ac:dyDescent="0.2">
      <c r="A73" s="5" t="s">
        <v>123</v>
      </c>
      <c r="B73" s="11" t="s">
        <v>124</v>
      </c>
      <c r="C73" s="6">
        <f>C74+C75</f>
        <v>750</v>
      </c>
      <c r="D73" s="6">
        <f>D74+D75</f>
        <v>750</v>
      </c>
      <c r="E73" s="7">
        <f t="shared" si="1"/>
        <v>100</v>
      </c>
    </row>
    <row r="74" spans="1:5" ht="33.75" x14ac:dyDescent="0.2">
      <c r="A74" s="8" t="s">
        <v>125</v>
      </c>
      <c r="B74" s="9" t="s">
        <v>126</v>
      </c>
      <c r="C74" s="10">
        <v>500</v>
      </c>
      <c r="D74" s="10">
        <v>500</v>
      </c>
      <c r="E74" s="7">
        <f t="shared" si="1"/>
        <v>100</v>
      </c>
    </row>
    <row r="75" spans="1:5" ht="33.75" x14ac:dyDescent="0.2">
      <c r="A75" s="8" t="s">
        <v>127</v>
      </c>
      <c r="B75" s="9" t="s">
        <v>128</v>
      </c>
      <c r="C75" s="10">
        <v>250</v>
      </c>
      <c r="D75" s="10">
        <v>250</v>
      </c>
      <c r="E75" s="7">
        <f t="shared" si="1"/>
        <v>100</v>
      </c>
    </row>
    <row r="76" spans="1:5" ht="52.5" x14ac:dyDescent="0.2">
      <c r="A76" s="5" t="s">
        <v>129</v>
      </c>
      <c r="B76" s="11" t="s">
        <v>130</v>
      </c>
      <c r="C76" s="6">
        <f>C77</f>
        <v>20574.12</v>
      </c>
      <c r="D76" s="6">
        <f>D77</f>
        <v>20674.12</v>
      </c>
      <c r="E76" s="7">
        <f t="shared" si="1"/>
        <v>100.48604751989392</v>
      </c>
    </row>
    <row r="77" spans="1:5" ht="33.75" x14ac:dyDescent="0.2">
      <c r="A77" s="8" t="s">
        <v>131</v>
      </c>
      <c r="B77" s="9" t="s">
        <v>132</v>
      </c>
      <c r="C77" s="10">
        <v>20574.12</v>
      </c>
      <c r="D77" s="10">
        <v>20674.12</v>
      </c>
      <c r="E77" s="7">
        <f t="shared" si="1"/>
        <v>100.48604751989392</v>
      </c>
    </row>
    <row r="78" spans="1:5" x14ac:dyDescent="0.2">
      <c r="A78" s="5" t="s">
        <v>133</v>
      </c>
      <c r="B78" s="11" t="s">
        <v>134</v>
      </c>
      <c r="C78" s="6">
        <v>0</v>
      </c>
      <c r="D78" s="6">
        <f>D79</f>
        <v>-1009769.3599999999</v>
      </c>
      <c r="E78" s="7" t="e">
        <f t="shared" si="1"/>
        <v>#DIV/0!</v>
      </c>
    </row>
    <row r="79" spans="1:5" x14ac:dyDescent="0.2">
      <c r="A79" s="5" t="s">
        <v>135</v>
      </c>
      <c r="B79" s="11" t="s">
        <v>136</v>
      </c>
      <c r="C79" s="6">
        <v>0</v>
      </c>
      <c r="D79" s="6">
        <f>D80</f>
        <v>-1009769.3599999999</v>
      </c>
      <c r="E79" s="7" t="e">
        <f t="shared" si="1"/>
        <v>#DIV/0!</v>
      </c>
    </row>
    <row r="80" spans="1:5" x14ac:dyDescent="0.2">
      <c r="A80" s="8" t="s">
        <v>137</v>
      </c>
      <c r="B80" s="9" t="s">
        <v>138</v>
      </c>
      <c r="C80" s="10">
        <v>0</v>
      </c>
      <c r="D80" s="10">
        <f>-1083105.14+73335.78</f>
        <v>-1009769.3599999999</v>
      </c>
      <c r="E80" s="7" t="e">
        <f t="shared" si="1"/>
        <v>#DIV/0!</v>
      </c>
    </row>
    <row r="81" spans="1:5" x14ac:dyDescent="0.2">
      <c r="A81" s="5" t="s">
        <v>139</v>
      </c>
      <c r="B81" s="11" t="s">
        <v>140</v>
      </c>
      <c r="C81" s="6">
        <v>402803893.32999998</v>
      </c>
      <c r="D81" s="6">
        <v>81630491.549999997</v>
      </c>
      <c r="E81" s="7">
        <f t="shared" si="1"/>
        <v>20.265566669467027</v>
      </c>
    </row>
    <row r="82" spans="1:5" ht="21" x14ac:dyDescent="0.2">
      <c r="A82" s="5" t="s">
        <v>141</v>
      </c>
      <c r="B82" s="11" t="s">
        <v>142</v>
      </c>
      <c r="C82" s="6">
        <v>395022970.19</v>
      </c>
      <c r="D82" s="6">
        <v>87458093.299999997</v>
      </c>
      <c r="E82" s="7">
        <f t="shared" si="1"/>
        <v>22.140001949237025</v>
      </c>
    </row>
    <row r="83" spans="1:5" x14ac:dyDescent="0.2">
      <c r="A83" s="5" t="s">
        <v>143</v>
      </c>
      <c r="B83" s="11" t="s">
        <v>144</v>
      </c>
      <c r="C83" s="6">
        <v>184593000</v>
      </c>
      <c r="D83" s="6">
        <v>50649000</v>
      </c>
      <c r="E83" s="7">
        <f t="shared" si="1"/>
        <v>27.438201881978191</v>
      </c>
    </row>
    <row r="84" spans="1:5" x14ac:dyDescent="0.2">
      <c r="A84" s="8" t="s">
        <v>145</v>
      </c>
      <c r="B84" s="9" t="s">
        <v>146</v>
      </c>
      <c r="C84" s="10">
        <v>131903000</v>
      </c>
      <c r="D84" s="10">
        <v>32976000</v>
      </c>
      <c r="E84" s="7">
        <f t="shared" si="1"/>
        <v>25.000189533217593</v>
      </c>
    </row>
    <row r="85" spans="1:5" ht="22.5" x14ac:dyDescent="0.2">
      <c r="A85" s="8" t="s">
        <v>147</v>
      </c>
      <c r="B85" s="9" t="s">
        <v>148</v>
      </c>
      <c r="C85" s="10">
        <v>131903000</v>
      </c>
      <c r="D85" s="10">
        <v>32976000</v>
      </c>
      <c r="E85" s="7">
        <f t="shared" si="1"/>
        <v>25.000189533217593</v>
      </c>
    </row>
    <row r="86" spans="1:5" x14ac:dyDescent="0.2">
      <c r="A86" s="8" t="s">
        <v>149</v>
      </c>
      <c r="B86" s="9" t="s">
        <v>150</v>
      </c>
      <c r="C86" s="10">
        <v>52690000</v>
      </c>
      <c r="D86" s="10">
        <v>17673000</v>
      </c>
      <c r="E86" s="7">
        <f t="shared" si="1"/>
        <v>33.541468969443919</v>
      </c>
    </row>
    <row r="87" spans="1:5" ht="22.5" x14ac:dyDescent="0.2">
      <c r="A87" s="8" t="s">
        <v>151</v>
      </c>
      <c r="B87" s="9" t="s">
        <v>152</v>
      </c>
      <c r="C87" s="10">
        <v>52690000</v>
      </c>
      <c r="D87" s="10">
        <v>17673000</v>
      </c>
      <c r="E87" s="7">
        <f t="shared" si="1"/>
        <v>33.541468969443919</v>
      </c>
    </row>
    <row r="88" spans="1:5" x14ac:dyDescent="0.2">
      <c r="A88" s="5" t="s">
        <v>153</v>
      </c>
      <c r="B88" s="11" t="s">
        <v>154</v>
      </c>
      <c r="C88" s="6">
        <v>32493242.760000002</v>
      </c>
      <c r="D88" s="6">
        <v>915527.32</v>
      </c>
      <c r="E88" s="7">
        <f t="shared" si="1"/>
        <v>2.8175929585182464</v>
      </c>
    </row>
    <row r="89" spans="1:5" ht="45" x14ac:dyDescent="0.2">
      <c r="A89" s="8" t="s">
        <v>155</v>
      </c>
      <c r="B89" s="9" t="s">
        <v>156</v>
      </c>
      <c r="C89" s="10">
        <v>2112674.8199999998</v>
      </c>
      <c r="D89" s="10">
        <v>0</v>
      </c>
      <c r="E89" s="7">
        <f t="shared" si="1"/>
        <v>0</v>
      </c>
    </row>
    <row r="90" spans="1:5" ht="45" x14ac:dyDescent="0.2">
      <c r="A90" s="8" t="s">
        <v>157</v>
      </c>
      <c r="B90" s="9" t="s">
        <v>158</v>
      </c>
      <c r="C90" s="10">
        <v>2112674.8199999998</v>
      </c>
      <c r="D90" s="10">
        <v>0</v>
      </c>
      <c r="E90" s="7">
        <f t="shared" si="1"/>
        <v>0</v>
      </c>
    </row>
    <row r="91" spans="1:5" ht="22.5" x14ac:dyDescent="0.2">
      <c r="A91" s="8" t="s">
        <v>159</v>
      </c>
      <c r="B91" s="9" t="s">
        <v>160</v>
      </c>
      <c r="C91" s="10">
        <v>1726600</v>
      </c>
      <c r="D91" s="10">
        <v>383683.08</v>
      </c>
      <c r="E91" s="7">
        <f t="shared" si="1"/>
        <v>22.221885787096028</v>
      </c>
    </row>
    <row r="92" spans="1:5" ht="33.75" x14ac:dyDescent="0.2">
      <c r="A92" s="8" t="s">
        <v>161</v>
      </c>
      <c r="B92" s="9" t="s">
        <v>162</v>
      </c>
      <c r="C92" s="10">
        <v>1726600</v>
      </c>
      <c r="D92" s="10">
        <v>383683.08</v>
      </c>
      <c r="E92" s="7">
        <f t="shared" si="1"/>
        <v>22.221885787096028</v>
      </c>
    </row>
    <row r="93" spans="1:5" x14ac:dyDescent="0.2">
      <c r="A93" s="8" t="s">
        <v>163</v>
      </c>
      <c r="B93" s="9" t="s">
        <v>164</v>
      </c>
      <c r="C93" s="10">
        <v>16499347.98</v>
      </c>
      <c r="D93" s="10">
        <v>0</v>
      </c>
      <c r="E93" s="7">
        <f t="shared" si="1"/>
        <v>0</v>
      </c>
    </row>
    <row r="94" spans="1:5" ht="22.5" x14ac:dyDescent="0.2">
      <c r="A94" s="8" t="s">
        <v>165</v>
      </c>
      <c r="B94" s="9" t="s">
        <v>166</v>
      </c>
      <c r="C94" s="10">
        <v>16499347.98</v>
      </c>
      <c r="D94" s="10">
        <v>0</v>
      </c>
      <c r="E94" s="7">
        <f t="shared" si="1"/>
        <v>0</v>
      </c>
    </row>
    <row r="95" spans="1:5" x14ac:dyDescent="0.2">
      <c r="A95" s="8" t="s">
        <v>167</v>
      </c>
      <c r="B95" s="9" t="s">
        <v>168</v>
      </c>
      <c r="C95" s="10">
        <v>12154619.960000001</v>
      </c>
      <c r="D95" s="10">
        <v>531844.24</v>
      </c>
      <c r="E95" s="7">
        <f t="shared" si="1"/>
        <v>4.3756550328209523</v>
      </c>
    </row>
    <row r="96" spans="1:5" x14ac:dyDescent="0.2">
      <c r="A96" s="8" t="s">
        <v>169</v>
      </c>
      <c r="B96" s="9" t="s">
        <v>170</v>
      </c>
      <c r="C96" s="10">
        <v>12154619.960000001</v>
      </c>
      <c r="D96" s="10">
        <v>531844.24</v>
      </c>
      <c r="E96" s="7">
        <f t="shared" si="1"/>
        <v>4.3756550328209523</v>
      </c>
    </row>
    <row r="97" spans="1:5" x14ac:dyDescent="0.2">
      <c r="A97" s="5" t="s">
        <v>171</v>
      </c>
      <c r="B97" s="11" t="s">
        <v>172</v>
      </c>
      <c r="C97" s="6">
        <v>173827013.43000001</v>
      </c>
      <c r="D97" s="6">
        <v>35064131.270000003</v>
      </c>
      <c r="E97" s="7">
        <f t="shared" si="1"/>
        <v>20.171853947269422</v>
      </c>
    </row>
    <row r="98" spans="1:5" ht="22.5" x14ac:dyDescent="0.2">
      <c r="A98" s="8" t="s">
        <v>173</v>
      </c>
      <c r="B98" s="9" t="s">
        <v>174</v>
      </c>
      <c r="C98" s="10">
        <v>7111502</v>
      </c>
      <c r="D98" s="10">
        <v>1008797.11</v>
      </c>
      <c r="E98" s="7">
        <f t="shared" si="1"/>
        <v>14.185429604041452</v>
      </c>
    </row>
    <row r="99" spans="1:5" ht="22.5" x14ac:dyDescent="0.2">
      <c r="A99" s="8" t="s">
        <v>175</v>
      </c>
      <c r="B99" s="9" t="s">
        <v>176</v>
      </c>
      <c r="C99" s="10">
        <v>7111502</v>
      </c>
      <c r="D99" s="10">
        <v>1008797.11</v>
      </c>
      <c r="E99" s="7">
        <f t="shared" si="1"/>
        <v>14.185429604041452</v>
      </c>
    </row>
    <row r="100" spans="1:5" ht="22.5" x14ac:dyDescent="0.2">
      <c r="A100" s="8" t="s">
        <v>177</v>
      </c>
      <c r="B100" s="9" t="s">
        <v>178</v>
      </c>
      <c r="C100" s="10">
        <v>828490.3</v>
      </c>
      <c r="D100" s="10">
        <v>89058.34</v>
      </c>
      <c r="E100" s="7">
        <f t="shared" si="1"/>
        <v>10.749472866489807</v>
      </c>
    </row>
    <row r="101" spans="1:5" ht="22.5" x14ac:dyDescent="0.2">
      <c r="A101" s="8" t="s">
        <v>179</v>
      </c>
      <c r="B101" s="9" t="s">
        <v>180</v>
      </c>
      <c r="C101" s="10">
        <v>828490.3</v>
      </c>
      <c r="D101" s="10">
        <v>89058.34</v>
      </c>
      <c r="E101" s="7">
        <f t="shared" si="1"/>
        <v>10.749472866489807</v>
      </c>
    </row>
    <row r="102" spans="1:5" ht="22.5" x14ac:dyDescent="0.2">
      <c r="A102" s="8" t="s">
        <v>181</v>
      </c>
      <c r="B102" s="9" t="s">
        <v>182</v>
      </c>
      <c r="C102" s="10">
        <v>2868</v>
      </c>
      <c r="D102" s="10">
        <v>0</v>
      </c>
      <c r="E102" s="7">
        <f t="shared" si="1"/>
        <v>0</v>
      </c>
    </row>
    <row r="103" spans="1:5" ht="33.75" x14ac:dyDescent="0.2">
      <c r="A103" s="8" t="s">
        <v>183</v>
      </c>
      <c r="B103" s="9" t="s">
        <v>184</v>
      </c>
      <c r="C103" s="10">
        <v>2868</v>
      </c>
      <c r="D103" s="10">
        <v>0</v>
      </c>
      <c r="E103" s="7">
        <f t="shared" si="1"/>
        <v>0</v>
      </c>
    </row>
    <row r="104" spans="1:5" x14ac:dyDescent="0.2">
      <c r="A104" s="8" t="s">
        <v>185</v>
      </c>
      <c r="B104" s="9" t="s">
        <v>186</v>
      </c>
      <c r="C104" s="10">
        <v>574243</v>
      </c>
      <c r="D104" s="10">
        <v>147080</v>
      </c>
      <c r="E104" s="7">
        <f t="shared" si="1"/>
        <v>25.612850309015521</v>
      </c>
    </row>
    <row r="105" spans="1:5" ht="22.5" x14ac:dyDescent="0.2">
      <c r="A105" s="8" t="s">
        <v>187</v>
      </c>
      <c r="B105" s="9" t="s">
        <v>188</v>
      </c>
      <c r="C105" s="10">
        <v>574243</v>
      </c>
      <c r="D105" s="10">
        <v>147080</v>
      </c>
      <c r="E105" s="7">
        <f t="shared" si="1"/>
        <v>25.612850309015521</v>
      </c>
    </row>
    <row r="106" spans="1:5" x14ac:dyDescent="0.2">
      <c r="A106" s="8" t="s">
        <v>189</v>
      </c>
      <c r="B106" s="9" t="s">
        <v>190</v>
      </c>
      <c r="C106" s="10">
        <v>165309910.13</v>
      </c>
      <c r="D106" s="10">
        <v>33819195.82</v>
      </c>
      <c r="E106" s="7">
        <f t="shared" si="1"/>
        <v>20.458057108254749</v>
      </c>
    </row>
    <row r="107" spans="1:5" x14ac:dyDescent="0.2">
      <c r="A107" s="8" t="s">
        <v>191</v>
      </c>
      <c r="B107" s="9" t="s">
        <v>192</v>
      </c>
      <c r="C107" s="10">
        <v>165309910.13</v>
      </c>
      <c r="D107" s="10">
        <v>33819195.82</v>
      </c>
      <c r="E107" s="7">
        <f t="shared" si="1"/>
        <v>20.458057108254749</v>
      </c>
    </row>
    <row r="108" spans="1:5" x14ac:dyDescent="0.2">
      <c r="A108" s="5" t="s">
        <v>193</v>
      </c>
      <c r="B108" s="11" t="s">
        <v>194</v>
      </c>
      <c r="C108" s="6">
        <v>4109714</v>
      </c>
      <c r="D108" s="6">
        <v>829434.71</v>
      </c>
      <c r="E108" s="7">
        <f t="shared" ref="E108:E121" si="3">D108/C108*100</f>
        <v>20.182297600270967</v>
      </c>
    </row>
    <row r="109" spans="1:5" ht="33.75" x14ac:dyDescent="0.2">
      <c r="A109" s="8" t="s">
        <v>195</v>
      </c>
      <c r="B109" s="9" t="s">
        <v>196</v>
      </c>
      <c r="C109" s="10">
        <v>789614</v>
      </c>
      <c r="D109" s="10">
        <v>156871.59</v>
      </c>
      <c r="E109" s="7">
        <f t="shared" si="3"/>
        <v>19.866870394901813</v>
      </c>
    </row>
    <row r="110" spans="1:5" ht="33.75" x14ac:dyDescent="0.2">
      <c r="A110" s="8" t="s">
        <v>197</v>
      </c>
      <c r="B110" s="9" t="s">
        <v>198</v>
      </c>
      <c r="C110" s="10">
        <v>789614</v>
      </c>
      <c r="D110" s="10">
        <v>156871.59</v>
      </c>
      <c r="E110" s="7">
        <f t="shared" si="3"/>
        <v>19.866870394901813</v>
      </c>
    </row>
    <row r="111" spans="1:5" ht="56.25" x14ac:dyDescent="0.2">
      <c r="A111" s="8" t="s">
        <v>199</v>
      </c>
      <c r="B111" s="9" t="s">
        <v>200</v>
      </c>
      <c r="C111" s="10">
        <v>3320100</v>
      </c>
      <c r="D111" s="10">
        <v>672563.12</v>
      </c>
      <c r="E111" s="7">
        <f t="shared" si="3"/>
        <v>20.257315141110208</v>
      </c>
    </row>
    <row r="112" spans="1:5" ht="56.25" x14ac:dyDescent="0.2">
      <c r="A112" s="8" t="s">
        <v>201</v>
      </c>
      <c r="B112" s="9" t="s">
        <v>202</v>
      </c>
      <c r="C112" s="10">
        <v>3320100</v>
      </c>
      <c r="D112" s="10">
        <v>672563.12</v>
      </c>
      <c r="E112" s="7">
        <f t="shared" si="3"/>
        <v>20.257315141110208</v>
      </c>
    </row>
    <row r="113" spans="1:5" x14ac:dyDescent="0.2">
      <c r="A113" s="5" t="s">
        <v>203</v>
      </c>
      <c r="B113" s="11" t="s">
        <v>204</v>
      </c>
      <c r="C113" s="6">
        <v>7780923.1399999997</v>
      </c>
      <c r="D113" s="6">
        <v>0</v>
      </c>
      <c r="E113" s="7">
        <f t="shared" si="3"/>
        <v>0</v>
      </c>
    </row>
    <row r="114" spans="1:5" x14ac:dyDescent="0.2">
      <c r="A114" s="5" t="s">
        <v>205</v>
      </c>
      <c r="B114" s="11" t="s">
        <v>206</v>
      </c>
      <c r="C114" s="6">
        <v>7780923.1399999997</v>
      </c>
      <c r="D114" s="6">
        <v>0</v>
      </c>
      <c r="E114" s="7">
        <f t="shared" si="3"/>
        <v>0</v>
      </c>
    </row>
    <row r="115" spans="1:5" x14ac:dyDescent="0.2">
      <c r="A115" s="8" t="s">
        <v>207</v>
      </c>
      <c r="B115" s="9" t="s">
        <v>206</v>
      </c>
      <c r="C115" s="10">
        <v>7780923.1399999997</v>
      </c>
      <c r="D115" s="10">
        <v>0</v>
      </c>
      <c r="E115" s="7">
        <f t="shared" si="3"/>
        <v>0</v>
      </c>
    </row>
    <row r="116" spans="1:5" ht="42" x14ac:dyDescent="0.2">
      <c r="A116" s="5" t="s">
        <v>208</v>
      </c>
      <c r="B116" s="11" t="s">
        <v>209</v>
      </c>
      <c r="C116" s="6">
        <v>0</v>
      </c>
      <c r="D116" s="6">
        <v>0</v>
      </c>
      <c r="E116" s="7" t="e">
        <f t="shared" si="3"/>
        <v>#DIV/0!</v>
      </c>
    </row>
    <row r="117" spans="1:5" ht="42" x14ac:dyDescent="0.2">
      <c r="A117" s="5" t="s">
        <v>210</v>
      </c>
      <c r="B117" s="11" t="s">
        <v>211</v>
      </c>
      <c r="C117" s="6">
        <v>0</v>
      </c>
      <c r="D117" s="6">
        <v>0</v>
      </c>
      <c r="E117" s="7" t="e">
        <f t="shared" si="3"/>
        <v>#DIV/0!</v>
      </c>
    </row>
    <row r="118" spans="1:5" ht="21" x14ac:dyDescent="0.2">
      <c r="A118" s="5" t="s">
        <v>212</v>
      </c>
      <c r="B118" s="11" t="s">
        <v>213</v>
      </c>
      <c r="C118" s="6">
        <v>0</v>
      </c>
      <c r="D118" s="6">
        <v>-5827601.75</v>
      </c>
      <c r="E118" s="7" t="e">
        <f t="shared" si="3"/>
        <v>#DIV/0!</v>
      </c>
    </row>
    <row r="119" spans="1:5" ht="21" x14ac:dyDescent="0.2">
      <c r="A119" s="5" t="s">
        <v>214</v>
      </c>
      <c r="B119" s="11" t="s">
        <v>215</v>
      </c>
      <c r="C119" s="6">
        <v>0</v>
      </c>
      <c r="D119" s="6">
        <v>-5827601.75</v>
      </c>
      <c r="E119" s="7" t="e">
        <f t="shared" si="3"/>
        <v>#DIV/0!</v>
      </c>
    </row>
    <row r="120" spans="1:5" ht="22.5" x14ac:dyDescent="0.2">
      <c r="A120" s="8" t="s">
        <v>216</v>
      </c>
      <c r="B120" s="9" t="s">
        <v>217</v>
      </c>
      <c r="C120" s="10">
        <v>0</v>
      </c>
      <c r="D120" s="10">
        <v>-5827601.75</v>
      </c>
      <c r="E120" s="7" t="e">
        <f t="shared" si="3"/>
        <v>#DIV/0!</v>
      </c>
    </row>
    <row r="121" spans="1:5" x14ac:dyDescent="0.2">
      <c r="A121" s="22" t="s">
        <v>218</v>
      </c>
      <c r="B121" s="22"/>
      <c r="C121" s="6">
        <f>C81+C12</f>
        <v>586920548.21000004</v>
      </c>
      <c r="D121" s="6">
        <f>D81+D12</f>
        <v>101786928.87</v>
      </c>
      <c r="E121" s="7">
        <f t="shared" si="3"/>
        <v>17.34253966408766</v>
      </c>
    </row>
  </sheetData>
  <mergeCells count="7">
    <mergeCell ref="A121:B121"/>
    <mergeCell ref="A7:E7"/>
    <mergeCell ref="C1:E1"/>
    <mergeCell ref="C2:E2"/>
    <mergeCell ref="C3:E3"/>
    <mergeCell ref="C4:E4"/>
    <mergeCell ref="C5:E5"/>
  </mergeCells>
  <pageMargins left="0.23622047244094491" right="0.23622047244094491" top="0.74803149606299213" bottom="0.74803149606299213" header="0.23622047244094491" footer="0.23622047244094491"/>
  <pageSetup paperSize="9" scale="74" firstPageNumber="3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2024-04-25T03:54:43Z</cp:lastPrinted>
  <dcterms:created xsi:type="dcterms:W3CDTF">2024-04-24T23:44:07Z</dcterms:created>
  <dcterms:modified xsi:type="dcterms:W3CDTF">2024-05-06T22:35:00Z</dcterms:modified>
</cp:coreProperties>
</file>