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9 месяцев\"/>
    </mc:Choice>
  </mc:AlternateContent>
  <bookViews>
    <workbookView xWindow="0" yWindow="0" windowWidth="28800" windowHeight="10845"/>
  </bookViews>
  <sheets>
    <sheet name="Report" sheetId="1" r:id="rId1"/>
  </sheets>
  <externalReferences>
    <externalReference r:id="rId2"/>
  </externalReferences>
  <definedNames>
    <definedName name="__bookmark_1">Report!#REF!</definedName>
    <definedName name="__bookmark_2">Report!#REF!</definedName>
  </definedNames>
  <calcPr calcId="162913" calcOnSave="0"/>
</workbook>
</file>

<file path=xl/calcChain.xml><?xml version="1.0" encoding="utf-8"?>
<calcChain xmlns="http://schemas.openxmlformats.org/spreadsheetml/2006/main">
  <c r="D12" i="1" l="1"/>
  <c r="D42" i="1"/>
  <c r="D43" i="1"/>
  <c r="D39" i="1"/>
  <c r="D33" i="1"/>
  <c r="D36" i="1"/>
  <c r="D26" i="1"/>
  <c r="D27" i="1"/>
  <c r="E27" i="1" s="1"/>
  <c r="E26" i="1"/>
  <c r="D21" i="1"/>
  <c r="E21" i="1" s="1"/>
  <c r="D14" i="1"/>
  <c r="E14" i="1" s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5" i="1"/>
  <c r="E24" i="1"/>
  <c r="E23" i="1"/>
  <c r="E22" i="1"/>
  <c r="E20" i="1"/>
  <c r="E19" i="1"/>
  <c r="E18" i="1"/>
  <c r="E17" i="1"/>
  <c r="E16" i="1"/>
  <c r="E15" i="1"/>
  <c r="E13" i="1"/>
  <c r="E12" i="1"/>
  <c r="D94" i="1"/>
  <c r="D93" i="1"/>
  <c r="D92" i="1"/>
  <c r="D89" i="1"/>
  <c r="D88" i="1"/>
  <c r="D86" i="1"/>
  <c r="D85" i="1"/>
  <c r="D84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1" i="1"/>
  <c r="D40" i="1"/>
  <c r="D38" i="1"/>
  <c r="D37" i="1"/>
  <c r="D35" i="1"/>
  <c r="D34" i="1"/>
  <c r="D32" i="1"/>
  <c r="D31" i="1"/>
  <c r="D30" i="1"/>
  <c r="D29" i="1"/>
  <c r="D28" i="1"/>
  <c r="D25" i="1"/>
  <c r="D24" i="1"/>
  <c r="D23" i="1"/>
  <c r="D22" i="1"/>
  <c r="D15" i="1"/>
  <c r="D20" i="1"/>
  <c r="D19" i="1"/>
  <c r="D18" i="1"/>
  <c r="D17" i="1"/>
  <c r="D16" i="1"/>
  <c r="D13" i="1"/>
</calcChain>
</file>

<file path=xl/sharedStrings.xml><?xml version="1.0" encoding="utf-8"?>
<sst xmlns="http://schemas.openxmlformats.org/spreadsheetml/2006/main" count="182" uniqueCount="182">
  <si>
    <t>Код</t>
  </si>
  <si>
    <t>Наименование дохода</t>
  </si>
  <si>
    <t>ВСЕГО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</si>
  <si>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</si>
  <si>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</si>
  <si>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</si>
  <si>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</si>
  <si>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</si>
  <si>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</si>
  <si>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</si>
  <si>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</si>
  <si>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</si>
  <si>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</si>
  <si>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</si>
  <si>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</si>
  <si>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</si>
  <si>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</si>
  <si>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1 03 00000 00 0000 000</t>
  </si>
  <si>
    <t>НАЛОГИ НА ТОВАРЫ (РАБОТЫ, УСЛУГИ), РЕАЛИЗУЕМЫЕ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</si>
  <si>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</si>
  <si>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</si>
  <si>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</si>
  <si>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</si>
  <si>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</si>
  <si>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</si>
  <si>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</si>
  <si>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</si>
  <si>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</si>
  <si>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</si>
  <si>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</si>
  <si>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</si>
  <si>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</si>
  <si>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</si>
  <si>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</si>
  <si>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</si>
  <si>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</si>
  <si>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</si>
  <si>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</si>
  <si>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</si>
  <si>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1 06 01020 14 0000 110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</si>
  <si>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</si>
  <si>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1 06 06000 00 0000 110</t>
  </si>
  <si>
    <t>Земельный налог</t>
  </si>
  <si>
    <t>1 06 06032 14 0000 110</t>
  </si>
  <si>
    <t>Земельный налог с организаций, обладающих земельным участком, расположенным в границах муниципальных округов</t>
  </si>
  <si>
    <t>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</si>
  <si>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</si>
  <si>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1 08 00000 00 0000 000</t>
  </si>
  <si>
    <t>ГОСУДАРСТВЕННАЯ ПОШЛИНА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</si>
  <si>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</si>
  <si>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</si>
  <si>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</si>
  <si>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</si>
  <si>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</si>
  <si>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</si>
  <si>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1 11 05012 14 0000 120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</si>
  <si>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</si>
  <si>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1 11 05074 14 0000 120</t>
  </si>
  <si>
    <t>Доходы от сдачи в аренду имущества, составляющего казну муниципальных округов (за исключением земельных участков)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</si>
  <si>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</si>
  <si>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</si>
  <si>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1 11 09044 14 0000 120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</si>
  <si>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</si>
  <si>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</si>
  <si>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</si>
  <si>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1 12 01010 01 0000 120</t>
  </si>
  <si>
    <t>Плата за выбросы загрязняющих веществ в атмосферный воздух стационарными объектами</t>
  </si>
  <si>
    <t>1 12 01030 01 0000 120</t>
  </si>
  <si>
    <t>Плата за сбросы загрязняющих веществ в водные объекты</t>
  </si>
  <si>
    <t>1 12 01041 01 0000 120</t>
  </si>
  <si>
    <t>Плата за размещение отходов производства</t>
  </si>
  <si>
    <t>1 12 01042 01 0000 120</t>
  </si>
  <si>
    <t>Плата за размещение твердых коммунальных отходов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</si>
  <si>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</si>
  <si>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</si>
  <si>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</si>
  <si>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</si>
  <si>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1 13 01994 14 0000 130</t>
  </si>
  <si>
    <t>Прочие доходы от оказания платных услуг (работ) получателями средств бюджетов муниципальных округов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</si>
  <si>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</si>
  <si>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</si>
  <si>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</si>
  <si>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</si>
  <si>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</si>
  <si>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</si>
  <si>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2 02 15001 14 0000 150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</si>
  <si>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</si>
  <si>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2 02 15002 14 0000 150</t>
  </si>
  <si>
    <t>Дотации бюджетам муниципальных округов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</si>
  <si>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</si>
  <si>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</si>
  <si>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2 02 25213 14 0000 150</t>
  </si>
  <si>
    <t>Субсидии бюджетам муниципальных округов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</si>
  <si>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2 02 25304 14 0000 150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</si>
  <si>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</si>
  <si>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2 02 29999 14 0000 150</t>
  </si>
  <si>
    <t>Прочие субсидии бюджетам муниципальных округов</t>
  </si>
  <si>
    <t>2 02 30000 00 0000 150</t>
  </si>
  <si>
    <t>Субвенции бюджетам бюджетной системы Российской Федерации</t>
  </si>
  <si>
    <t>2 02 30024 14 0000 150</t>
  </si>
  <si>
    <t>Субвенции бюджетам муниципальных округов на выполнение передаваемых полномочий субъектов Российской Федерации</t>
  </si>
  <si>
    <t>2 02 35118 14 0000 150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</si>
  <si>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</si>
  <si>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2 02 35120 14 0000 150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</si>
  <si>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</si>
  <si>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2 02 35930 14 0000 150</t>
  </si>
  <si>
    <t>Субвенции бюджетам муниципальных округов на государственную регистрацию актов гражданского состояния</t>
  </si>
  <si>
    <t>2 02 36900 14 0000 150</t>
  </si>
  <si>
    <t>Единая субвенция бюджетам муниципальных округов из бюджета субъекта Российской Федерации</t>
  </si>
  <si>
    <t>2 02 40000 00 0000 150</t>
  </si>
  <si>
    <t>Иные межбюджетные трансферты</t>
  </si>
  <si>
    <t>2 02 45179 14 0000 150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</si>
  <si>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</si>
  <si>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</si>
  <si>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</si>
  <si>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2 02 45505 14 0000 150</t>
  </si>
  <si>
    <t>Межбюджетные трансферты,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</si>
  <si>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2 07 00000 00 0000 000</t>
  </si>
  <si>
    <t>ПРОЧИЕ БЕЗВОЗМЕЗДНЫЕ ПОСТУПЛЕНИЯ</t>
  </si>
  <si>
    <t>2 07 04050 14 0000 150</t>
  </si>
  <si>
    <t>Прочие безвозмездные поступления в бюджеты муниципальных округов</t>
  </si>
  <si>
    <t>Приложение № 1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</si>
  <si>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</si>
  <si>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</si>
  <si>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</si>
  <si>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____________________ № ____</t>
  </si>
  <si>
    <t>(руб.)</t>
  </si>
  <si>
    <t>% исполнения</t>
  </si>
  <si>
    <t>План на                              2023 год</t>
  </si>
  <si>
    <t>Единый налог на вмененный доход для отдельных видов деятельности</t>
  </si>
  <si>
    <t>1 05 02 010 02 0000 110</t>
  </si>
  <si>
    <t>Государственная пошлина за выдачу разрешения на установку рекламной конструкции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</si>
  <si>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</si>
  <si>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</si>
  <si>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</si>
  <si>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ШТРАФЫ, САНКЦИИ, ВОЗМЕЩЕНИЕ УЩЕРБА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</si>
  <si>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</si>
  <si>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ПРОЧИЕ НЕНАЛОГОВЫЕ ДОХОДЫ</t>
  </si>
  <si>
    <t>Невыясненные поступления</t>
  </si>
  <si>
    <t>Невыясненные поступления, зачисляемые в бюджеты муниципальных округов</t>
  </si>
  <si>
    <t>1 17 00 000 00 0000 000</t>
  </si>
  <si>
    <t>1 17 01 000 00 0000 180</t>
  </si>
  <si>
    <t>1 17 01 040 14 0000 180</t>
  </si>
  <si>
    <t>2 19 00 000 00 0000 000</t>
  </si>
  <si>
    <t>2 19 00 000 14 0000 150</t>
  </si>
  <si>
    <t>2 19 60 010 14 0000 150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</si>
  <si>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</si>
  <si>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</si>
  <si>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</si>
  <si>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ИСПОЛНЕНИЕ БЮДЖЕТА МУНИЦИПАЛЬНОГО ОБРАЗОВАНИЯ "СРЕДНЕКАНСКИЙ МУНИЦИПАЛЬНЫЙ ОКРУГ МАГАДАНСКОЙ ОБЛАСТИ" ПО ДОХОДА ЗА 9 МЕСЯЦЕВ 2023 ГОДА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</si>
  <si>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</si>
  <si>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</t>
  </si>
  <si>
    <t>2</t>
  </si>
  <si>
    <t>3</t>
  </si>
  <si>
    <t>4</t>
  </si>
  <si>
    <t>5</t>
  </si>
  <si>
    <t>1 01 02130 01 0000 110</t>
  </si>
  <si>
    <t>1 05 04060 02 0000 110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</si>
  <si>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</si>
  <si>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1 08 07150 01 0000 110</t>
  </si>
  <si>
    <t>1 14 00000 00 0000 000</t>
  </si>
  <si>
    <t>1 14 02043 14 0000 410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</si>
  <si>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</si>
  <si>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</si>
  <si>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1 14 06012 14 0000 430</t>
  </si>
  <si>
    <t>1 16 00000 00 0000 000</t>
  </si>
  <si>
    <t>1 16 01053 01 0000 140</t>
  </si>
  <si>
    <t>1 16 07000 00 0000 140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</si>
  <si>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</si>
  <si>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1 16 07010 14 0000 140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</si>
  <si>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</si>
  <si>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1 16 10000 00 0000 140</t>
  </si>
  <si>
    <t>Платежи в целях возмещения причиненного ущерба (убытков)</t>
  </si>
  <si>
    <t>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</si>
  <si>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</si>
  <si>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</si>
  <si>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</si>
  <si>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2 02 16549 14 0000 150</t>
  </si>
  <si>
    <t>Дотации (гранты) бюджетам муниципальных округов за достижение показателей деятельности органов местного самоуправления</t>
  </si>
  <si>
    <t>Исполнение на                   01.10.2023 г.</t>
  </si>
  <si>
    <t>1 03 02 260 01 0000 110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</si>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</sst>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19">
    <xf numFmtId="0" fontId="0" fillId="0" borderId="0" xfId="0"/>
    <xf numFmtId="0" fontId="20" fillId="0" borderId="0" xfId="43" applyFont="1" applyFill="1"/>
    <xf numFmtId="0" fontId="20" fillId="0" borderId="0" xfId="43" applyFont="1" applyFill="1" applyAlignment="1">
      <alignment wrapText="1"/>
    </xf>
    <xf numFmtId="0" fontId="21" fillId="0" borderId="0" xfId="43" applyFont="1" applyFill="1" applyAlignment="1">
      <alignment vertical="center" wrapText="1"/>
    </xf>
    <xf numFmtId="0" fontId="21" fillId="0" borderId="0" xfId="43" applyFont="1" applyFill="1" applyAlignment="1">
      <alignment wrapText="1"/>
    </xf>
    <xf numFmtId="0" fontId="22" fillId="0" borderId="0" xfId="0" applyNumberFormat="1" applyFont="1" applyFill="1" applyBorder="1" applyAlignment="1" applyProtection="1">
      <alignment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right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5" fillId="0" borderId="0" xfId="0" applyFont="1"/>
    <xf numFmtId="0" fontId="21" fillId="0" borderId="0" xfId="43" applyFont="1" applyFill="1" applyAlignment="1">
      <alignment horizontal="center" vertical="center" wrapText="1"/>
    </xf>
    <xf numFmtId="0" fontId="21" fillId="0" borderId="0" xfId="43" applyFont="1" applyFill="1" applyAlignment="1">
      <alignment horizontal="right" vertical="center"/>
    </xf>
    <xf numFmtId="0" fontId="20" fillId="0" borderId="0" xfId="43" applyFont="1" applyFill="1" applyAlignment="1">
      <alignment horizontal="right"/>
    </xf>
    <xf numFmtId="0" fontId="20" fillId="0" borderId="0" xfId="43" applyFont="1" applyFill="1" applyAlignment="1">
      <alignment horizontal="right" wrapText="1"/>
    </xf>
    <xf numFmtId="0" fontId="26" fillId="0" borderId="10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left" vertical="top" wrapText="1"/>
    </xf>
    <xf numFmtId="4" fontId="24" fillId="0" borderId="10" xfId="0" applyNumberFormat="1" applyFont="1" applyFill="1" applyBorder="1" applyAlignment="1" applyProtection="1">
      <alignment horizontal="right" vertical="top" wrapText="1"/>
    </xf>
    <xf numFmtId="0" fontId="26" fillId="0" borderId="10" xfId="0" applyNumberFormat="1" applyFont="1" applyFill="1" applyBorder="1" applyAlignment="1" applyProtection="1">
      <alignment horizontal="left" vertical="top" wrapText="1"/>
    </xf>
    <xf numFmtId="4" fontId="26" fillId="0" borderId="10" xfId="0" applyNumberFormat="1" applyFont="1" applyFill="1" applyBorder="1" applyAlignment="1" applyProtection="1">
      <alignment horizontal="right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1;&#1071;%20&#1056;&#1040;&#1041;&#1054;&#1058;&#1067;/&#1076;&#1083;&#1103;%20&#1086;&#1087;&#1077;&#1088;&#1072;&#1090;&#1080;&#1074;&#1082;&#1080;/2023/&#1092;.%20317/&#1092;.%20317%20&#1085;&#1072;%2001.10.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 бюджета"/>
      <sheetName val="Расходы бюджета"/>
      <sheetName val="Источники финансирования дефици"/>
      <sheetName val="Таблица консолидируемых расчето"/>
    </sheetNames>
    <sheetDataSet>
      <sheetData sheetId="0">
        <row r="18">
          <cell r="G18">
            <v>111120494.48</v>
          </cell>
        </row>
        <row r="21">
          <cell r="G21">
            <v>92020955.200000003</v>
          </cell>
        </row>
        <row r="22">
          <cell r="G22">
            <v>0</v>
          </cell>
        </row>
        <row r="23">
          <cell r="G23">
            <v>-1744.83</v>
          </cell>
        </row>
        <row r="24">
          <cell r="G24">
            <v>156928.26</v>
          </cell>
        </row>
        <row r="25">
          <cell r="G25">
            <v>12981.89</v>
          </cell>
        </row>
        <row r="26">
          <cell r="G26">
            <v>51.6</v>
          </cell>
        </row>
        <row r="29">
          <cell r="G29">
            <v>2770133.76</v>
          </cell>
        </row>
        <row r="31">
          <cell r="G31">
            <v>14925.91</v>
          </cell>
        </row>
        <row r="33">
          <cell r="G33">
            <v>2947869.2</v>
          </cell>
        </row>
        <row r="35">
          <cell r="G35">
            <v>-325012.51</v>
          </cell>
        </row>
        <row r="39">
          <cell r="G39">
            <v>1602155.53</v>
          </cell>
        </row>
        <row r="41">
          <cell r="G41">
            <v>1503818.62</v>
          </cell>
        </row>
        <row r="44">
          <cell r="G44">
            <v>-45463.85</v>
          </cell>
        </row>
        <row r="46">
          <cell r="G46">
            <v>0</v>
          </cell>
        </row>
        <row r="48">
          <cell r="G48">
            <v>73402.429999999993</v>
          </cell>
        </row>
        <row r="50">
          <cell r="G50">
            <v>44280.52</v>
          </cell>
        </row>
        <row r="51">
          <cell r="G51">
            <v>44280.52</v>
          </cell>
        </row>
        <row r="53">
          <cell r="G53">
            <v>730849.24</v>
          </cell>
        </row>
        <row r="55">
          <cell r="G55">
            <v>8680.8799999999992</v>
          </cell>
        </row>
        <row r="58">
          <cell r="G58">
            <v>422317.38</v>
          </cell>
        </row>
        <row r="60">
          <cell r="G60">
            <v>5000</v>
          </cell>
        </row>
        <row r="64">
          <cell r="G64">
            <v>6196678.5599999996</v>
          </cell>
        </row>
        <row r="66">
          <cell r="G66">
            <v>411719.47</v>
          </cell>
        </row>
        <row r="68">
          <cell r="G68">
            <v>310542.09999999998</v>
          </cell>
        </row>
        <row r="69">
          <cell r="G69">
            <v>310542.09999999998</v>
          </cell>
        </row>
        <row r="71">
          <cell r="G71">
            <v>609221.02</v>
          </cell>
        </row>
        <row r="73">
          <cell r="G73">
            <v>102580.73</v>
          </cell>
        </row>
        <row r="74">
          <cell r="G74">
            <v>348116.71</v>
          </cell>
        </row>
        <row r="76">
          <cell r="G76">
            <v>158523.57999999999</v>
          </cell>
        </row>
        <row r="77">
          <cell r="G77">
            <v>0</v>
          </cell>
        </row>
        <row r="78">
          <cell r="G78">
            <v>426241.46</v>
          </cell>
        </row>
        <row r="79">
          <cell r="G79">
            <v>426241.46</v>
          </cell>
        </row>
        <row r="80">
          <cell r="G80">
            <v>426241.46</v>
          </cell>
        </row>
        <row r="82">
          <cell r="G82">
            <v>289701.01</v>
          </cell>
        </row>
        <row r="83">
          <cell r="G83">
            <v>250270</v>
          </cell>
        </row>
        <row r="86">
          <cell r="G86">
            <v>39431.01</v>
          </cell>
        </row>
        <row r="87">
          <cell r="G87">
            <v>39431.01</v>
          </cell>
        </row>
        <row r="89">
          <cell r="G89">
            <v>917805.63</v>
          </cell>
        </row>
        <row r="92">
          <cell r="G92">
            <v>825</v>
          </cell>
        </row>
        <row r="93">
          <cell r="G93">
            <v>616437.63</v>
          </cell>
        </row>
        <row r="94">
          <cell r="G94">
            <v>616437.63</v>
          </cell>
        </row>
        <row r="96">
          <cell r="G96">
            <v>0</v>
          </cell>
        </row>
        <row r="99">
          <cell r="G99">
            <v>300543</v>
          </cell>
        </row>
        <row r="100">
          <cell r="G100">
            <v>300543</v>
          </cell>
        </row>
        <row r="101">
          <cell r="H101">
            <v>16456</v>
          </cell>
        </row>
        <row r="102">
          <cell r="H102">
            <v>16456</v>
          </cell>
        </row>
        <row r="103">
          <cell r="H103">
            <v>16456</v>
          </cell>
        </row>
        <row r="104">
          <cell r="G104">
            <v>287378530.72000003</v>
          </cell>
        </row>
        <row r="105">
          <cell r="G105">
            <v>287381594.55000001</v>
          </cell>
        </row>
        <row r="106">
          <cell r="G106">
            <v>151328000</v>
          </cell>
        </row>
        <row r="107">
          <cell r="G107">
            <v>77720000</v>
          </cell>
        </row>
        <row r="109">
          <cell r="G109">
            <v>72108000</v>
          </cell>
        </row>
        <row r="111">
          <cell r="G111">
            <v>1500000</v>
          </cell>
        </row>
        <row r="113">
          <cell r="G113">
            <v>33849516.109999999</v>
          </cell>
        </row>
        <row r="114">
          <cell r="G114">
            <v>886654.99</v>
          </cell>
        </row>
        <row r="116">
          <cell r="G116">
            <v>1117333.32</v>
          </cell>
        </row>
        <row r="118">
          <cell r="G118">
            <v>31845527.800000001</v>
          </cell>
        </row>
        <row r="120">
          <cell r="G120">
            <v>92589576.450000003</v>
          </cell>
        </row>
        <row r="121">
          <cell r="G121">
            <v>2808746.18</v>
          </cell>
        </row>
        <row r="123">
          <cell r="G123">
            <v>290889.52</v>
          </cell>
        </row>
        <row r="127">
          <cell r="G127">
            <v>284671.65999999997</v>
          </cell>
        </row>
        <row r="129">
          <cell r="G129">
            <v>89205269.090000004</v>
          </cell>
        </row>
        <row r="131">
          <cell r="G131">
            <v>9614501.9900000002</v>
          </cell>
        </row>
        <row r="134">
          <cell r="G134">
            <v>2114501.9900000002</v>
          </cell>
        </row>
        <row r="136">
          <cell r="G136">
            <v>7500000</v>
          </cell>
        </row>
        <row r="143">
          <cell r="H143">
            <v>-3063.83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zoomScaleNormal="100" workbookViewId="0">
      <selection activeCell="D14" sqref="D14"/>
    </sheetView>
  </sheetViews>
  <sheetFormatPr defaultRowHeight="15" x14ac:dyDescent="0.25"/>
  <cols>
    <col min="1" max="1" width="19.5703125" customWidth="1"/>
    <col min="2" max="2" width="50" customWidth="1"/>
    <col min="3" max="4" width="19.42578125" bestFit="1" customWidth="1"/>
    <col min="5" max="5" width="10" customWidth="1"/>
    <col min="6" max="6" width="54.42578125" customWidth="1"/>
  </cols>
  <sheetData>
    <row r="1" spans="1:5" ht="15.75" x14ac:dyDescent="0.25">
      <c r="A1" s="1"/>
      <c r="B1" s="2"/>
      <c r="C1" s="11" t="s">
        <v>121</v>
      </c>
      <c r="D1" s="11"/>
      <c r="E1" s="11"/>
    </row>
    <row r="2" spans="1:5" ht="15.75" x14ac:dyDescent="0.25">
      <c r="A2" s="1"/>
      <c r="B2" s="2"/>
      <c r="C2" s="12" t="s">
        <v>122</v>
      </c>
      <c r="D2" s="12"/>
      <c r="E2" s="12"/>
    </row>
    <row r="3" spans="1:5" ht="15.75" x14ac:dyDescent="0.25">
      <c r="A3" s="1"/>
      <c r="B3" s="2"/>
      <c r="C3" s="12" t="s">
        <v>123</v>
      </c>
      <c r="D3" s="12"/>
      <c r="E3" s="12"/>
    </row>
    <row r="4" spans="1:5" ht="15.75" x14ac:dyDescent="0.25">
      <c r="A4" s="1"/>
      <c r="B4" s="2"/>
      <c r="C4" s="12" t="s">
        <v>124</v>
      </c>
      <c r="D4" s="12"/>
      <c r="E4" s="12"/>
    </row>
    <row r="5" spans="1:5" ht="15.75" x14ac:dyDescent="0.25">
      <c r="A5" s="3"/>
      <c r="B5" s="3"/>
      <c r="C5" s="13" t="s">
        <v>125</v>
      </c>
      <c r="D5" s="13"/>
      <c r="E5" s="13"/>
    </row>
    <row r="6" spans="1:5" ht="15.75" x14ac:dyDescent="0.25">
      <c r="A6" s="4"/>
      <c r="B6" s="4"/>
      <c r="C6" s="4"/>
      <c r="D6" s="4"/>
      <c r="E6" s="4"/>
    </row>
    <row r="7" spans="1:5" ht="51.75" customHeight="1" x14ac:dyDescent="0.25">
      <c r="A7" s="10" t="s">
        <v>149</v>
      </c>
      <c r="B7" s="10"/>
      <c r="C7" s="10"/>
      <c r="D7" s="10"/>
      <c r="E7" s="10"/>
    </row>
    <row r="8" spans="1:5" ht="15.75" x14ac:dyDescent="0.25">
      <c r="A8" s="5"/>
      <c r="B8" s="5"/>
      <c r="C8" s="5"/>
      <c r="D8" s="5"/>
      <c r="E8" s="6"/>
    </row>
    <row r="9" spans="1:5" ht="15.75" x14ac:dyDescent="0.25">
      <c r="A9" s="5"/>
      <c r="B9" s="5"/>
      <c r="C9" s="5"/>
      <c r="D9" s="5"/>
      <c r="E9" s="7" t="s">
        <v>126</v>
      </c>
    </row>
    <row r="10" spans="1:5" s="9" customFormat="1" ht="21" x14ac:dyDescent="0.2">
      <c r="A10" s="8" t="s">
        <v>0</v>
      </c>
      <c r="B10" s="8" t="s">
        <v>1</v>
      </c>
      <c r="C10" s="8" t="s">
        <v>128</v>
      </c>
      <c r="D10" s="8" t="s">
        <v>179</v>
      </c>
      <c r="E10" s="8" t="s">
        <v>127</v>
      </c>
    </row>
    <row r="11" spans="1:5" s="9" customFormat="1" ht="11.25" x14ac:dyDescent="0.2">
      <c r="A11" s="14" t="s">
        <v>151</v>
      </c>
      <c r="B11" s="14" t="s">
        <v>152</v>
      </c>
      <c r="C11" s="14" t="s">
        <v>153</v>
      </c>
      <c r="D11" s="14" t="s">
        <v>154</v>
      </c>
      <c r="E11" s="14" t="s">
        <v>155</v>
      </c>
    </row>
    <row r="12" spans="1:5" s="9" customFormat="1" ht="11.25" x14ac:dyDescent="0.2">
      <c r="A12" s="15"/>
      <c r="B12" s="15" t="s">
        <v>2</v>
      </c>
      <c r="C12" s="16">
        <v>567510315.89999998</v>
      </c>
      <c r="D12" s="16">
        <f>D13+D70</f>
        <v>398499025.20000005</v>
      </c>
      <c r="E12" s="16">
        <f>D12/C12*100</f>
        <v>70.218816122845396</v>
      </c>
    </row>
    <row r="13" spans="1:5" s="9" customFormat="1" ht="11.25" x14ac:dyDescent="0.2">
      <c r="A13" s="15" t="s">
        <v>3</v>
      </c>
      <c r="B13" s="15" t="s">
        <v>4</v>
      </c>
      <c r="C13" s="16">
        <v>154939053</v>
      </c>
      <c r="D13" s="16">
        <f>'[1]Доходы бюджета'!$G$18</f>
        <v>111120494.48</v>
      </c>
      <c r="E13" s="16">
        <f t="shared" ref="E13:E76" si="0">D13/C13*100</f>
        <v>71.718841911341741</v>
      </c>
    </row>
    <row r="14" spans="1:5" s="9" customFormat="1" ht="11.25" x14ac:dyDescent="0.2">
      <c r="A14" s="15" t="s">
        <v>5</v>
      </c>
      <c r="B14" s="15" t="s">
        <v>6</v>
      </c>
      <c r="C14" s="16">
        <v>126024060</v>
      </c>
      <c r="D14" s="16">
        <f>D15+D16+D17+D18+D19+D20</f>
        <v>92189172.120000005</v>
      </c>
      <c r="E14" s="16">
        <f t="shared" si="0"/>
        <v>73.152041062635192</v>
      </c>
    </row>
    <row r="15" spans="1:5" s="9" customFormat="1" ht="67.5" x14ac:dyDescent="0.2">
      <c r="A15" s="17" t="s">
        <v>7</v>
      </c>
      <c r="B15" s="17" t="s">
        <v>8</v>
      </c>
      <c r="C15" s="18">
        <v>125435000</v>
      </c>
      <c r="D15" s="18">
        <f>'[1]Доходы бюджета'!$G$21</f>
        <v>92020955.200000003</v>
      </c>
      <c r="E15" s="18">
        <f t="shared" si="0"/>
        <v>73.361466257424169</v>
      </c>
    </row>
    <row r="16" spans="1:5" s="9" customFormat="1" ht="78.75" x14ac:dyDescent="0.2">
      <c r="A16" s="17" t="s">
        <v>9</v>
      </c>
      <c r="B16" s="17" t="s">
        <v>10</v>
      </c>
      <c r="C16" s="18">
        <v>97000</v>
      </c>
      <c r="D16" s="18">
        <f>'[1]Доходы бюджета'!$G$22</f>
        <v>0</v>
      </c>
      <c r="E16" s="18">
        <f t="shared" si="0"/>
        <v>0</v>
      </c>
    </row>
    <row r="17" spans="1:5" s="9" customFormat="1" ht="33.75" x14ac:dyDescent="0.2">
      <c r="A17" s="17" t="s">
        <v>11</v>
      </c>
      <c r="B17" s="17" t="s">
        <v>12</v>
      </c>
      <c r="C17" s="18">
        <v>73000</v>
      </c>
      <c r="D17" s="18">
        <f>'[1]Доходы бюджета'!$G$23</f>
        <v>-1744.83</v>
      </c>
      <c r="E17" s="18">
        <f t="shared" si="0"/>
        <v>-2.3901780821917806</v>
      </c>
    </row>
    <row r="18" spans="1:5" s="9" customFormat="1" ht="56.25" x14ac:dyDescent="0.2">
      <c r="A18" s="17" t="s">
        <v>13</v>
      </c>
      <c r="B18" s="17" t="s">
        <v>14</v>
      </c>
      <c r="C18" s="18">
        <v>286000</v>
      </c>
      <c r="D18" s="18">
        <f>'[1]Доходы бюджета'!$G$24</f>
        <v>156928.26</v>
      </c>
      <c r="E18" s="18">
        <f t="shared" si="0"/>
        <v>54.870020979020985</v>
      </c>
    </row>
    <row r="19" spans="1:5" s="9" customFormat="1" ht="90" x14ac:dyDescent="0.2">
      <c r="A19" s="17" t="s">
        <v>15</v>
      </c>
      <c r="B19" s="17" t="s">
        <v>16</v>
      </c>
      <c r="C19" s="18">
        <v>133000</v>
      </c>
      <c r="D19" s="18">
        <f>'[1]Доходы бюджета'!$G$25</f>
        <v>12981.89</v>
      </c>
      <c r="E19" s="18">
        <f t="shared" si="0"/>
        <v>9.7608195488721794</v>
      </c>
    </row>
    <row r="20" spans="1:5" ht="33.75" x14ac:dyDescent="0.25">
      <c r="A20" s="17" t="s">
        <v>156</v>
      </c>
      <c r="B20" s="17" t="s">
        <v>150</v>
      </c>
      <c r="C20" s="18">
        <v>60</v>
      </c>
      <c r="D20" s="18">
        <f>'[1]Доходы бюджета'!$G$26</f>
        <v>51.6</v>
      </c>
      <c r="E20" s="18">
        <f t="shared" si="0"/>
        <v>86</v>
      </c>
    </row>
    <row r="21" spans="1:5" ht="21" x14ac:dyDescent="0.25">
      <c r="A21" s="15" t="s">
        <v>17</v>
      </c>
      <c r="B21" s="15" t="s">
        <v>18</v>
      </c>
      <c r="C21" s="16">
        <v>7401800</v>
      </c>
      <c r="D21" s="16">
        <f>D22+D23+D24+D25</f>
        <v>5407916.3600000003</v>
      </c>
      <c r="E21" s="16">
        <f t="shared" si="0"/>
        <v>73.062178929449601</v>
      </c>
    </row>
    <row r="22" spans="1:5" ht="45" x14ac:dyDescent="0.25">
      <c r="A22" s="17" t="s">
        <v>19</v>
      </c>
      <c r="B22" s="17" t="s">
        <v>20</v>
      </c>
      <c r="C22" s="18">
        <v>3576100</v>
      </c>
      <c r="D22" s="18">
        <f>'[1]Доходы бюджета'!$G$29</f>
        <v>2770133.76</v>
      </c>
      <c r="E22" s="18">
        <f t="shared" si="0"/>
        <v>77.462424428847072</v>
      </c>
    </row>
    <row r="23" spans="1:5" ht="56.25" x14ac:dyDescent="0.25">
      <c r="A23" s="17" t="s">
        <v>21</v>
      </c>
      <c r="B23" s="17" t="s">
        <v>22</v>
      </c>
      <c r="C23" s="18">
        <v>19200</v>
      </c>
      <c r="D23" s="18">
        <f>'[1]Доходы бюджета'!$G$31</f>
        <v>14925.91</v>
      </c>
      <c r="E23" s="18">
        <f t="shared" si="0"/>
        <v>77.739114583333333</v>
      </c>
    </row>
    <row r="24" spans="1:5" ht="45" x14ac:dyDescent="0.25">
      <c r="A24" s="17" t="s">
        <v>23</v>
      </c>
      <c r="B24" s="17" t="s">
        <v>24</v>
      </c>
      <c r="C24" s="18">
        <v>3806500</v>
      </c>
      <c r="D24" s="18">
        <f>'[1]Доходы бюджета'!$G$33</f>
        <v>2947869.2</v>
      </c>
      <c r="E24" s="18">
        <f t="shared" si="0"/>
        <v>77.443036910547747</v>
      </c>
    </row>
    <row r="25" spans="1:5" ht="45" x14ac:dyDescent="0.25">
      <c r="A25" s="17" t="s">
        <v>180</v>
      </c>
      <c r="B25" s="17" t="s">
        <v>181</v>
      </c>
      <c r="C25" s="18">
        <v>0</v>
      </c>
      <c r="D25" s="18">
        <f>'[1]Доходы бюджета'!$G$35</f>
        <v>-325012.51</v>
      </c>
      <c r="E25" s="18" t="e">
        <f t="shared" si="0"/>
        <v>#DIV/0!</v>
      </c>
    </row>
    <row r="26" spans="1:5" x14ac:dyDescent="0.25">
      <c r="A26" s="15" t="s">
        <v>25</v>
      </c>
      <c r="B26" s="15" t="s">
        <v>26</v>
      </c>
      <c r="C26" s="16">
        <v>6025000</v>
      </c>
      <c r="D26" s="16">
        <f>D27+D30+D31+D32</f>
        <v>3133912.7300000004</v>
      </c>
      <c r="E26" s="16">
        <f t="shared" si="0"/>
        <v>52.015149045643163</v>
      </c>
    </row>
    <row r="27" spans="1:5" ht="22.5" x14ac:dyDescent="0.25">
      <c r="A27" s="17" t="s">
        <v>27</v>
      </c>
      <c r="B27" s="17" t="s">
        <v>28</v>
      </c>
      <c r="C27" s="18">
        <v>5850000</v>
      </c>
      <c r="D27" s="18">
        <f>D28+D29</f>
        <v>3105974.1500000004</v>
      </c>
      <c r="E27" s="18">
        <f t="shared" si="0"/>
        <v>53.093575213675216</v>
      </c>
    </row>
    <row r="28" spans="1:5" ht="22.5" x14ac:dyDescent="0.25">
      <c r="A28" s="17" t="s">
        <v>29</v>
      </c>
      <c r="B28" s="17" t="s">
        <v>30</v>
      </c>
      <c r="C28" s="18">
        <v>3260000</v>
      </c>
      <c r="D28" s="18">
        <f>'[1]Доходы бюджета'!$G$39</f>
        <v>1602155.53</v>
      </c>
      <c r="E28" s="18">
        <f t="shared" si="0"/>
        <v>49.145875153374234</v>
      </c>
    </row>
    <row r="29" spans="1:5" ht="45" x14ac:dyDescent="0.25">
      <c r="A29" s="17" t="s">
        <v>31</v>
      </c>
      <c r="B29" s="17" t="s">
        <v>32</v>
      </c>
      <c r="C29" s="18">
        <v>2590000</v>
      </c>
      <c r="D29" s="18">
        <f>'[1]Доходы бюджета'!$G$41</f>
        <v>1503818.62</v>
      </c>
      <c r="E29" s="18">
        <f t="shared" si="0"/>
        <v>58.062494980694993</v>
      </c>
    </row>
    <row r="30" spans="1:5" ht="22.5" x14ac:dyDescent="0.25">
      <c r="A30" s="17" t="s">
        <v>130</v>
      </c>
      <c r="B30" s="17" t="s">
        <v>129</v>
      </c>
      <c r="C30" s="18">
        <v>0</v>
      </c>
      <c r="D30" s="18">
        <f>'[1]Доходы бюджета'!$G$44</f>
        <v>-45463.85</v>
      </c>
      <c r="E30" s="18" t="e">
        <f t="shared" si="0"/>
        <v>#DIV/0!</v>
      </c>
    </row>
    <row r="31" spans="1:5" x14ac:dyDescent="0.25">
      <c r="A31" s="17" t="s">
        <v>33</v>
      </c>
      <c r="B31" s="17" t="s">
        <v>34</v>
      </c>
      <c r="C31" s="18">
        <v>36000</v>
      </c>
      <c r="D31" s="18">
        <f>'[1]Доходы бюджета'!$G$46</f>
        <v>0</v>
      </c>
      <c r="E31" s="18">
        <f t="shared" si="0"/>
        <v>0</v>
      </c>
    </row>
    <row r="32" spans="1:5" ht="22.5" x14ac:dyDescent="0.25">
      <c r="A32" s="17" t="s">
        <v>157</v>
      </c>
      <c r="B32" s="17" t="s">
        <v>158</v>
      </c>
      <c r="C32" s="18">
        <v>139000</v>
      </c>
      <c r="D32" s="18">
        <f>'[1]Доходы бюджета'!$G$48</f>
        <v>73402.429999999993</v>
      </c>
      <c r="E32" s="18">
        <f t="shared" si="0"/>
        <v>52.807503597122299</v>
      </c>
    </row>
    <row r="33" spans="1:5" x14ac:dyDescent="0.25">
      <c r="A33" s="15" t="s">
        <v>35</v>
      </c>
      <c r="B33" s="15" t="s">
        <v>36</v>
      </c>
      <c r="C33" s="16">
        <v>1031200</v>
      </c>
      <c r="D33" s="16">
        <f>D34+D36</f>
        <v>783810.64</v>
      </c>
      <c r="E33" s="16">
        <f t="shared" si="0"/>
        <v>76.009565554693552</v>
      </c>
    </row>
    <row r="34" spans="1:5" x14ac:dyDescent="0.25">
      <c r="A34" s="17" t="s">
        <v>37</v>
      </c>
      <c r="B34" s="17" t="s">
        <v>38</v>
      </c>
      <c r="C34" s="18">
        <v>243000</v>
      </c>
      <c r="D34" s="18">
        <f>'[1]Доходы бюджета'!$G$50</f>
        <v>44280.52</v>
      </c>
      <c r="E34" s="18">
        <f t="shared" si="0"/>
        <v>18.22243621399177</v>
      </c>
    </row>
    <row r="35" spans="1:5" ht="33.75" x14ac:dyDescent="0.25">
      <c r="A35" s="17" t="s">
        <v>39</v>
      </c>
      <c r="B35" s="17" t="s">
        <v>40</v>
      </c>
      <c r="C35" s="18">
        <v>243000</v>
      </c>
      <c r="D35" s="18">
        <f>'[1]Доходы бюджета'!$G$51</f>
        <v>44280.52</v>
      </c>
      <c r="E35" s="18">
        <f t="shared" si="0"/>
        <v>18.22243621399177</v>
      </c>
    </row>
    <row r="36" spans="1:5" x14ac:dyDescent="0.25">
      <c r="A36" s="17" t="s">
        <v>41</v>
      </c>
      <c r="B36" s="17" t="s">
        <v>42</v>
      </c>
      <c r="C36" s="18">
        <v>788200</v>
      </c>
      <c r="D36" s="18">
        <f>D37+D38</f>
        <v>739530.12</v>
      </c>
      <c r="E36" s="18">
        <f t="shared" si="0"/>
        <v>93.825186500888108</v>
      </c>
    </row>
    <row r="37" spans="1:5" ht="22.5" x14ac:dyDescent="0.25">
      <c r="A37" s="17" t="s">
        <v>43</v>
      </c>
      <c r="B37" s="17" t="s">
        <v>44</v>
      </c>
      <c r="C37" s="18">
        <v>710200</v>
      </c>
      <c r="D37" s="18">
        <f>'[1]Доходы бюджета'!$G$53</f>
        <v>730849.24</v>
      </c>
      <c r="E37" s="18">
        <f t="shared" si="0"/>
        <v>102.90752464094621</v>
      </c>
    </row>
    <row r="38" spans="1:5" ht="22.5" x14ac:dyDescent="0.25">
      <c r="A38" s="17" t="s">
        <v>45</v>
      </c>
      <c r="B38" s="17" t="s">
        <v>46</v>
      </c>
      <c r="C38" s="18">
        <v>78000</v>
      </c>
      <c r="D38" s="18">
        <f>'[1]Доходы бюджета'!$G$55</f>
        <v>8680.8799999999992</v>
      </c>
      <c r="E38" s="18">
        <f t="shared" si="0"/>
        <v>11.129333333333333</v>
      </c>
    </row>
    <row r="39" spans="1:5" x14ac:dyDescent="0.25">
      <c r="A39" s="15" t="s">
        <v>47</v>
      </c>
      <c r="B39" s="15" t="s">
        <v>48</v>
      </c>
      <c r="C39" s="16">
        <v>682000</v>
      </c>
      <c r="D39" s="16">
        <f>D40+D41</f>
        <v>427317.38</v>
      </c>
      <c r="E39" s="16">
        <f t="shared" si="0"/>
        <v>62.6565073313783</v>
      </c>
    </row>
    <row r="40" spans="1:5" ht="33.75" x14ac:dyDescent="0.25">
      <c r="A40" s="17" t="s">
        <v>49</v>
      </c>
      <c r="B40" s="17" t="s">
        <v>50</v>
      </c>
      <c r="C40" s="18">
        <v>677000</v>
      </c>
      <c r="D40" s="18">
        <f>'[1]Доходы бюджета'!$G$58</f>
        <v>422317.38</v>
      </c>
      <c r="E40" s="18">
        <f t="shared" si="0"/>
        <v>62.380706056129988</v>
      </c>
    </row>
    <row r="41" spans="1:5" ht="22.5" x14ac:dyDescent="0.25">
      <c r="A41" s="17" t="s">
        <v>159</v>
      </c>
      <c r="B41" s="17" t="s">
        <v>131</v>
      </c>
      <c r="C41" s="18">
        <v>5000</v>
      </c>
      <c r="D41" s="18">
        <f>'[1]Доходы бюджета'!$G$60</f>
        <v>5000</v>
      </c>
      <c r="E41" s="18">
        <f t="shared" si="0"/>
        <v>100</v>
      </c>
    </row>
    <row r="42" spans="1:5" ht="31.5" x14ac:dyDescent="0.25">
      <c r="A42" s="15" t="s">
        <v>51</v>
      </c>
      <c r="B42" s="15" t="s">
        <v>52</v>
      </c>
      <c r="C42" s="16">
        <v>10926300</v>
      </c>
      <c r="D42" s="16">
        <f>D43+D46</f>
        <v>6918940.129999999</v>
      </c>
      <c r="E42" s="16">
        <f t="shared" si="0"/>
        <v>63.323724682646457</v>
      </c>
    </row>
    <row r="43" spans="1:5" ht="56.25" x14ac:dyDescent="0.25">
      <c r="A43" s="17" t="s">
        <v>53</v>
      </c>
      <c r="B43" s="17" t="s">
        <v>54</v>
      </c>
      <c r="C43" s="18">
        <v>6885900</v>
      </c>
      <c r="D43" s="18">
        <f>D44+D45</f>
        <v>6608398.0299999993</v>
      </c>
      <c r="E43" s="18">
        <f t="shared" si="0"/>
        <v>95.969997095514017</v>
      </c>
    </row>
    <row r="44" spans="1:5" ht="56.25" x14ac:dyDescent="0.25">
      <c r="A44" s="17" t="s">
        <v>55</v>
      </c>
      <c r="B44" s="17" t="s">
        <v>56</v>
      </c>
      <c r="C44" s="18">
        <v>6170700</v>
      </c>
      <c r="D44" s="18">
        <f>'[1]Доходы бюджета'!$G$64</f>
        <v>6196678.5599999996</v>
      </c>
      <c r="E44" s="18">
        <f t="shared" si="0"/>
        <v>100.42099859011134</v>
      </c>
    </row>
    <row r="45" spans="1:5" ht="22.5" x14ac:dyDescent="0.25">
      <c r="A45" s="17" t="s">
        <v>57</v>
      </c>
      <c r="B45" s="17" t="s">
        <v>58</v>
      </c>
      <c r="C45" s="18">
        <v>715200</v>
      </c>
      <c r="D45" s="18">
        <f>'[1]Доходы бюджета'!$G$66</f>
        <v>411719.47</v>
      </c>
      <c r="E45" s="18">
        <f t="shared" si="0"/>
        <v>57.567039988814315</v>
      </c>
    </row>
    <row r="46" spans="1:5" ht="56.25" x14ac:dyDescent="0.25">
      <c r="A46" s="17" t="s">
        <v>59</v>
      </c>
      <c r="B46" s="17" t="s">
        <v>60</v>
      </c>
      <c r="C46" s="18">
        <v>4040400</v>
      </c>
      <c r="D46" s="18">
        <f>'[1]Доходы бюджета'!$G$68</f>
        <v>310542.09999999998</v>
      </c>
      <c r="E46" s="18">
        <f t="shared" si="0"/>
        <v>7.6859246609246608</v>
      </c>
    </row>
    <row r="47" spans="1:5" ht="56.25" x14ac:dyDescent="0.25">
      <c r="A47" s="17" t="s">
        <v>61</v>
      </c>
      <c r="B47" s="17" t="s">
        <v>62</v>
      </c>
      <c r="C47" s="18">
        <v>4040400</v>
      </c>
      <c r="D47" s="18">
        <f>'[1]Доходы бюджета'!$G$69</f>
        <v>310542.09999999998</v>
      </c>
      <c r="E47" s="18">
        <f t="shared" si="0"/>
        <v>7.6859246609246608</v>
      </c>
    </row>
    <row r="48" spans="1:5" ht="21" x14ac:dyDescent="0.25">
      <c r="A48" s="15" t="s">
        <v>63</v>
      </c>
      <c r="B48" s="15" t="s">
        <v>64</v>
      </c>
      <c r="C48" s="16">
        <v>768700</v>
      </c>
      <c r="D48" s="16">
        <f>'[1]Доходы бюджета'!$G$71</f>
        <v>609221.02</v>
      </c>
      <c r="E48" s="16">
        <f t="shared" si="0"/>
        <v>79.253417458046044</v>
      </c>
    </row>
    <row r="49" spans="1:5" ht="22.5" x14ac:dyDescent="0.25">
      <c r="A49" s="17" t="s">
        <v>65</v>
      </c>
      <c r="B49" s="17" t="s">
        <v>66</v>
      </c>
      <c r="C49" s="18">
        <v>163800</v>
      </c>
      <c r="D49" s="18">
        <f>'[1]Доходы бюджета'!$G$73</f>
        <v>102580.73</v>
      </c>
      <c r="E49" s="18">
        <f t="shared" si="0"/>
        <v>62.625598290598283</v>
      </c>
    </row>
    <row r="50" spans="1:5" x14ac:dyDescent="0.25">
      <c r="A50" s="17" t="s">
        <v>67</v>
      </c>
      <c r="B50" s="17" t="s">
        <v>68</v>
      </c>
      <c r="C50" s="18">
        <v>348200</v>
      </c>
      <c r="D50" s="18">
        <f>'[1]Доходы бюджета'!$G$74</f>
        <v>348116.71</v>
      </c>
      <c r="E50" s="18">
        <f t="shared" si="0"/>
        <v>99.976079839172897</v>
      </c>
    </row>
    <row r="51" spans="1:5" x14ac:dyDescent="0.25">
      <c r="A51" s="17" t="s">
        <v>69</v>
      </c>
      <c r="B51" s="17" t="s">
        <v>70</v>
      </c>
      <c r="C51" s="18">
        <v>158300</v>
      </c>
      <c r="D51" s="18">
        <f>'[1]Доходы бюджета'!$G$76</f>
        <v>158523.57999999999</v>
      </c>
      <c r="E51" s="18">
        <f t="shared" si="0"/>
        <v>100.14123815540113</v>
      </c>
    </row>
    <row r="52" spans="1:5" x14ac:dyDescent="0.25">
      <c r="A52" s="17" t="s">
        <v>71</v>
      </c>
      <c r="B52" s="17" t="s">
        <v>72</v>
      </c>
      <c r="C52" s="18">
        <v>98400</v>
      </c>
      <c r="D52" s="18">
        <f>'[1]Доходы бюджета'!$G$77</f>
        <v>0</v>
      </c>
      <c r="E52" s="18">
        <f t="shared" si="0"/>
        <v>0</v>
      </c>
    </row>
    <row r="53" spans="1:5" ht="21" x14ac:dyDescent="0.25">
      <c r="A53" s="15" t="s">
        <v>73</v>
      </c>
      <c r="B53" s="15" t="s">
        <v>74</v>
      </c>
      <c r="C53" s="16">
        <v>964400</v>
      </c>
      <c r="D53" s="16">
        <f>'[1]Доходы бюджета'!$G$78</f>
        <v>426241.46</v>
      </c>
      <c r="E53" s="16">
        <f t="shared" si="0"/>
        <v>44.197579842389054</v>
      </c>
    </row>
    <row r="54" spans="1:5" x14ac:dyDescent="0.25">
      <c r="A54" s="17" t="s">
        <v>75</v>
      </c>
      <c r="B54" s="17" t="s">
        <v>76</v>
      </c>
      <c r="C54" s="18">
        <v>964400</v>
      </c>
      <c r="D54" s="18">
        <f>'[1]Доходы бюджета'!$G$79</f>
        <v>426241.46</v>
      </c>
      <c r="E54" s="18">
        <f t="shared" si="0"/>
        <v>44.197579842389054</v>
      </c>
    </row>
    <row r="55" spans="1:5" ht="22.5" x14ac:dyDescent="0.25">
      <c r="A55" s="17" t="s">
        <v>77</v>
      </c>
      <c r="B55" s="17" t="s">
        <v>78</v>
      </c>
      <c r="C55" s="18">
        <v>964400</v>
      </c>
      <c r="D55" s="18">
        <f>'[1]Доходы бюджета'!$G$80</f>
        <v>426241.46</v>
      </c>
      <c r="E55" s="18">
        <f t="shared" si="0"/>
        <v>44.197579842389054</v>
      </c>
    </row>
    <row r="56" spans="1:5" ht="21" x14ac:dyDescent="0.25">
      <c r="A56" s="15" t="s">
        <v>160</v>
      </c>
      <c r="B56" s="15" t="s">
        <v>132</v>
      </c>
      <c r="C56" s="16">
        <v>289710</v>
      </c>
      <c r="D56" s="16">
        <f>'[1]Доходы бюджета'!$G$82</f>
        <v>289701.01</v>
      </c>
      <c r="E56" s="16">
        <f t="shared" si="0"/>
        <v>99.996896896896899</v>
      </c>
    </row>
    <row r="57" spans="1:5" ht="67.5" x14ac:dyDescent="0.25">
      <c r="A57" s="17" t="s">
        <v>161</v>
      </c>
      <c r="B57" s="17" t="s">
        <v>162</v>
      </c>
      <c r="C57" s="18">
        <v>250270</v>
      </c>
      <c r="D57" s="18">
        <f>'[1]Доходы бюджета'!$G$83</f>
        <v>250270</v>
      </c>
      <c r="E57" s="18">
        <f t="shared" si="0"/>
        <v>100</v>
      </c>
    </row>
    <row r="58" spans="1:5" ht="22.5" x14ac:dyDescent="0.25">
      <c r="A58" s="17" t="s">
        <v>163</v>
      </c>
      <c r="B58" s="17" t="s">
        <v>133</v>
      </c>
      <c r="C58" s="18">
        <v>39440</v>
      </c>
      <c r="D58" s="18">
        <f>'[1]Доходы бюджета'!$G$86</f>
        <v>39431.01</v>
      </c>
      <c r="E58" s="18">
        <f t="shared" si="0"/>
        <v>99.977205882352948</v>
      </c>
    </row>
    <row r="59" spans="1:5" ht="33.75" x14ac:dyDescent="0.25">
      <c r="A59" s="17" t="s">
        <v>164</v>
      </c>
      <c r="B59" s="17" t="s">
        <v>134</v>
      </c>
      <c r="C59" s="18">
        <v>39440</v>
      </c>
      <c r="D59" s="18">
        <f>'[1]Доходы бюджета'!$G$87</f>
        <v>39431.01</v>
      </c>
      <c r="E59" s="18">
        <f t="shared" si="0"/>
        <v>99.977205882352948</v>
      </c>
    </row>
    <row r="60" spans="1:5" x14ac:dyDescent="0.25">
      <c r="A60" s="15" t="s">
        <v>165</v>
      </c>
      <c r="B60" s="15" t="s">
        <v>135</v>
      </c>
      <c r="C60" s="16">
        <v>825883</v>
      </c>
      <c r="D60" s="16">
        <f>'[1]Доходы бюджета'!$G$89</f>
        <v>917805.63</v>
      </c>
      <c r="E60" s="16">
        <f t="shared" si="0"/>
        <v>111.1302242569468</v>
      </c>
    </row>
    <row r="61" spans="1:5" ht="56.25" x14ac:dyDescent="0.25">
      <c r="A61" s="17" t="s">
        <v>166</v>
      </c>
      <c r="B61" s="17" t="s">
        <v>136</v>
      </c>
      <c r="C61" s="18">
        <v>825</v>
      </c>
      <c r="D61" s="18">
        <f>'[1]Доходы бюджета'!$G$92</f>
        <v>825</v>
      </c>
      <c r="E61" s="18">
        <f t="shared" si="0"/>
        <v>100</v>
      </c>
    </row>
    <row r="62" spans="1:5" ht="78.75" x14ac:dyDescent="0.25">
      <c r="A62" s="17" t="s">
        <v>167</v>
      </c>
      <c r="B62" s="17" t="s">
        <v>168</v>
      </c>
      <c r="C62" s="18">
        <v>616438</v>
      </c>
      <c r="D62" s="18">
        <f>'[1]Доходы бюджета'!$G$93</f>
        <v>616437.63</v>
      </c>
      <c r="E62" s="18">
        <f t="shared" si="0"/>
        <v>99.999939977743097</v>
      </c>
    </row>
    <row r="63" spans="1:5" ht="56.25" x14ac:dyDescent="0.25">
      <c r="A63" s="17" t="s">
        <v>169</v>
      </c>
      <c r="B63" s="17" t="s">
        <v>170</v>
      </c>
      <c r="C63" s="18">
        <v>616438</v>
      </c>
      <c r="D63" s="18">
        <f>'[1]Доходы бюджета'!$G$94</f>
        <v>616437.63</v>
      </c>
      <c r="E63" s="18">
        <f t="shared" si="0"/>
        <v>99.999939977743097</v>
      </c>
    </row>
    <row r="64" spans="1:5" x14ac:dyDescent="0.25">
      <c r="A64" s="17" t="s">
        <v>171</v>
      </c>
      <c r="B64" s="17" t="s">
        <v>172</v>
      </c>
      <c r="C64" s="18">
        <v>208620</v>
      </c>
      <c r="D64" s="18">
        <f>'[1]Доходы бюджета'!$G$99</f>
        <v>300543</v>
      </c>
      <c r="E64" s="18">
        <f t="shared" si="0"/>
        <v>144.06241012366982</v>
      </c>
    </row>
    <row r="65" spans="1:5" ht="45" x14ac:dyDescent="0.25">
      <c r="A65" s="17" t="s">
        <v>173</v>
      </c>
      <c r="B65" s="17" t="s">
        <v>174</v>
      </c>
      <c r="C65" s="18">
        <v>5000</v>
      </c>
      <c r="D65" s="18">
        <f>'[1]Доходы бюджета'!$G$96</f>
        <v>0</v>
      </c>
      <c r="E65" s="18">
        <f t="shared" si="0"/>
        <v>0</v>
      </c>
    </row>
    <row r="66" spans="1:5" ht="78.75" x14ac:dyDescent="0.25">
      <c r="A66" s="17" t="s">
        <v>175</v>
      </c>
      <c r="B66" s="17" t="s">
        <v>176</v>
      </c>
      <c r="C66" s="18">
        <v>203620</v>
      </c>
      <c r="D66" s="18">
        <f>'[1]Доходы бюджета'!$G$100</f>
        <v>300543</v>
      </c>
      <c r="E66" s="18">
        <f t="shared" si="0"/>
        <v>147.59994106669285</v>
      </c>
    </row>
    <row r="67" spans="1:5" x14ac:dyDescent="0.25">
      <c r="A67" s="17" t="s">
        <v>140</v>
      </c>
      <c r="B67" s="17" t="s">
        <v>137</v>
      </c>
      <c r="C67" s="18">
        <v>0</v>
      </c>
      <c r="D67" s="18">
        <f>'[1]Доходы бюджета'!$H$101</f>
        <v>16456</v>
      </c>
      <c r="E67" s="18" t="e">
        <f t="shared" si="0"/>
        <v>#DIV/0!</v>
      </c>
    </row>
    <row r="68" spans="1:5" x14ac:dyDescent="0.25">
      <c r="A68" s="17" t="s">
        <v>141</v>
      </c>
      <c r="B68" s="17" t="s">
        <v>138</v>
      </c>
      <c r="C68" s="18">
        <v>0</v>
      </c>
      <c r="D68" s="18">
        <f>'[1]Доходы бюджета'!$H$102</f>
        <v>16456</v>
      </c>
      <c r="E68" s="18" t="e">
        <f t="shared" si="0"/>
        <v>#DIV/0!</v>
      </c>
    </row>
    <row r="69" spans="1:5" ht="22.5" x14ac:dyDescent="0.25">
      <c r="A69" s="17" t="s">
        <v>142</v>
      </c>
      <c r="B69" s="17" t="s">
        <v>139</v>
      </c>
      <c r="C69" s="18">
        <v>0</v>
      </c>
      <c r="D69" s="18">
        <f>'[1]Доходы бюджета'!$H$103</f>
        <v>16456</v>
      </c>
      <c r="E69" s="18" t="e">
        <f t="shared" si="0"/>
        <v>#DIV/0!</v>
      </c>
    </row>
    <row r="70" spans="1:5" x14ac:dyDescent="0.25">
      <c r="A70" s="15" t="s">
        <v>79</v>
      </c>
      <c r="B70" s="15" t="s">
        <v>80</v>
      </c>
      <c r="C70" s="16">
        <v>412571262.89999998</v>
      </c>
      <c r="D70" s="16">
        <f>'[1]Доходы бюджета'!$G$104</f>
        <v>287378530.72000003</v>
      </c>
      <c r="E70" s="16">
        <f t="shared" si="0"/>
        <v>69.655489017822248</v>
      </c>
    </row>
    <row r="71" spans="1:5" ht="21" x14ac:dyDescent="0.25">
      <c r="A71" s="15" t="s">
        <v>81</v>
      </c>
      <c r="B71" s="15" t="s">
        <v>82</v>
      </c>
      <c r="C71" s="16">
        <v>406487822.89999998</v>
      </c>
      <c r="D71" s="16">
        <f>'[1]Доходы бюджета'!$G$105</f>
        <v>287381594.55000001</v>
      </c>
      <c r="E71" s="16">
        <f t="shared" si="0"/>
        <v>70.698697072826889</v>
      </c>
    </row>
    <row r="72" spans="1:5" x14ac:dyDescent="0.25">
      <c r="A72" s="17" t="s">
        <v>83</v>
      </c>
      <c r="B72" s="17" t="s">
        <v>84</v>
      </c>
      <c r="C72" s="18">
        <v>196970000</v>
      </c>
      <c r="D72" s="18">
        <f>'[1]Доходы бюджета'!$G$106</f>
        <v>151328000</v>
      </c>
      <c r="E72" s="18">
        <f t="shared" si="0"/>
        <v>76.827943341625627</v>
      </c>
    </row>
    <row r="73" spans="1:5" ht="33.75" x14ac:dyDescent="0.25">
      <c r="A73" s="17" t="s">
        <v>85</v>
      </c>
      <c r="B73" s="17" t="s">
        <v>86</v>
      </c>
      <c r="C73" s="18">
        <v>103231000</v>
      </c>
      <c r="D73" s="18">
        <f>'[1]Доходы бюджета'!$G$107</f>
        <v>77720000</v>
      </c>
      <c r="E73" s="18">
        <f t="shared" si="0"/>
        <v>75.287462099563115</v>
      </c>
    </row>
    <row r="74" spans="1:5" ht="22.5" x14ac:dyDescent="0.25">
      <c r="A74" s="17" t="s">
        <v>87</v>
      </c>
      <c r="B74" s="17" t="s">
        <v>88</v>
      </c>
      <c r="C74" s="18">
        <v>92239000</v>
      </c>
      <c r="D74" s="18">
        <f>'[1]Доходы бюджета'!$G$109</f>
        <v>72108000</v>
      </c>
      <c r="E74" s="18">
        <f t="shared" si="0"/>
        <v>78.175175359663484</v>
      </c>
    </row>
    <row r="75" spans="1:5" ht="22.5" x14ac:dyDescent="0.25">
      <c r="A75" s="17" t="s">
        <v>177</v>
      </c>
      <c r="B75" s="17" t="s">
        <v>178</v>
      </c>
      <c r="C75" s="18">
        <v>1500000</v>
      </c>
      <c r="D75" s="18">
        <f>'[1]Доходы бюджета'!$G$111</f>
        <v>1500000</v>
      </c>
      <c r="E75" s="18">
        <f t="shared" si="0"/>
        <v>100</v>
      </c>
    </row>
    <row r="76" spans="1:5" ht="22.5" x14ac:dyDescent="0.25">
      <c r="A76" s="17" t="s">
        <v>89</v>
      </c>
      <c r="B76" s="17" t="s">
        <v>90</v>
      </c>
      <c r="C76" s="18">
        <v>39973205.5</v>
      </c>
      <c r="D76" s="18">
        <f>'[1]Доходы бюджета'!$G$113</f>
        <v>33849516.109999999</v>
      </c>
      <c r="E76" s="18">
        <f t="shared" si="0"/>
        <v>84.680514576195293</v>
      </c>
    </row>
    <row r="77" spans="1:5" ht="45" x14ac:dyDescent="0.25">
      <c r="A77" s="17" t="s">
        <v>91</v>
      </c>
      <c r="B77" s="17" t="s">
        <v>92</v>
      </c>
      <c r="C77" s="18">
        <v>1260000</v>
      </c>
      <c r="D77" s="18">
        <f>'[1]Доходы бюджета'!$G$114</f>
        <v>886654.99</v>
      </c>
      <c r="E77" s="18">
        <f t="shared" ref="E77:E94" si="1">D77/C77*100</f>
        <v>70.369443650793656</v>
      </c>
    </row>
    <row r="78" spans="1:5" ht="45" x14ac:dyDescent="0.25">
      <c r="A78" s="17" t="s">
        <v>93</v>
      </c>
      <c r="B78" s="17" t="s">
        <v>94</v>
      </c>
      <c r="C78" s="18">
        <v>1676000</v>
      </c>
      <c r="D78" s="18">
        <f>'[1]Доходы бюджета'!$G$116</f>
        <v>1117333.32</v>
      </c>
      <c r="E78" s="18">
        <f t="shared" si="1"/>
        <v>66.666665871121722</v>
      </c>
    </row>
    <row r="79" spans="1:5" x14ac:dyDescent="0.25">
      <c r="A79" s="17" t="s">
        <v>95</v>
      </c>
      <c r="B79" s="17" t="s">
        <v>96</v>
      </c>
      <c r="C79" s="18">
        <v>37037205.5</v>
      </c>
      <c r="D79" s="18">
        <f>'[1]Доходы бюджета'!$G$118</f>
        <v>31845527.800000001</v>
      </c>
      <c r="E79" s="18">
        <f t="shared" si="1"/>
        <v>85.982533968444244</v>
      </c>
    </row>
    <row r="80" spans="1:5" x14ac:dyDescent="0.25">
      <c r="A80" s="17" t="s">
        <v>97</v>
      </c>
      <c r="B80" s="17" t="s">
        <v>98</v>
      </c>
      <c r="C80" s="18">
        <v>158656612.40000001</v>
      </c>
      <c r="D80" s="18">
        <f>'[1]Доходы бюджета'!$G$120</f>
        <v>92589576.450000003</v>
      </c>
      <c r="E80" s="18">
        <f t="shared" si="1"/>
        <v>58.358473088134588</v>
      </c>
    </row>
    <row r="81" spans="1:5" ht="22.5" x14ac:dyDescent="0.25">
      <c r="A81" s="17" t="s">
        <v>99</v>
      </c>
      <c r="B81" s="17" t="s">
        <v>100</v>
      </c>
      <c r="C81" s="18">
        <v>7368572.4000000004</v>
      </c>
      <c r="D81" s="18">
        <f>'[1]Доходы бюджета'!$G$121</f>
        <v>2808746.18</v>
      </c>
      <c r="E81" s="18">
        <f t="shared" si="1"/>
        <v>38.117915215164338</v>
      </c>
    </row>
    <row r="82" spans="1:5" ht="33.75" x14ac:dyDescent="0.25">
      <c r="A82" s="17" t="s">
        <v>101</v>
      </c>
      <c r="B82" s="17" t="s">
        <v>102</v>
      </c>
      <c r="C82" s="18">
        <v>700900</v>
      </c>
      <c r="D82" s="18">
        <f>'[1]Доходы бюджета'!$G$123</f>
        <v>290889.52</v>
      </c>
      <c r="E82" s="18">
        <f t="shared" si="1"/>
        <v>41.502285632757882</v>
      </c>
    </row>
    <row r="83" spans="1:5" ht="45" x14ac:dyDescent="0.25">
      <c r="A83" s="17" t="s">
        <v>103</v>
      </c>
      <c r="B83" s="17" t="s">
        <v>104</v>
      </c>
      <c r="C83" s="18">
        <v>3700</v>
      </c>
      <c r="D83" s="18">
        <v>0</v>
      </c>
      <c r="E83" s="18">
        <f t="shared" si="1"/>
        <v>0</v>
      </c>
    </row>
    <row r="84" spans="1:5" ht="22.5" x14ac:dyDescent="0.25">
      <c r="A84" s="17" t="s">
        <v>105</v>
      </c>
      <c r="B84" s="17" t="s">
        <v>106</v>
      </c>
      <c r="C84" s="18">
        <v>423000</v>
      </c>
      <c r="D84" s="18">
        <f>'[1]Доходы бюджета'!$G$127</f>
        <v>284671.65999999997</v>
      </c>
      <c r="E84" s="18">
        <f t="shared" si="1"/>
        <v>67.298264775413713</v>
      </c>
    </row>
    <row r="85" spans="1:5" ht="22.5" x14ac:dyDescent="0.25">
      <c r="A85" s="17" t="s">
        <v>107</v>
      </c>
      <c r="B85" s="17" t="s">
        <v>108</v>
      </c>
      <c r="C85" s="18">
        <v>150160440</v>
      </c>
      <c r="D85" s="18">
        <f>'[1]Доходы бюджета'!$G$129</f>
        <v>89205269.090000004</v>
      </c>
      <c r="E85" s="18">
        <f t="shared" si="1"/>
        <v>59.406638053271557</v>
      </c>
    </row>
    <row r="86" spans="1:5" x14ac:dyDescent="0.25">
      <c r="A86" s="17" t="s">
        <v>109</v>
      </c>
      <c r="B86" s="17" t="s">
        <v>110</v>
      </c>
      <c r="C86" s="18">
        <v>10888005</v>
      </c>
      <c r="D86" s="18">
        <f>'[1]Доходы бюджета'!$G$131</f>
        <v>9614501.9900000002</v>
      </c>
      <c r="E86" s="18">
        <f t="shared" si="1"/>
        <v>88.303614757708132</v>
      </c>
    </row>
    <row r="87" spans="1:5" ht="56.25" x14ac:dyDescent="0.25">
      <c r="A87" s="17" t="s">
        <v>111</v>
      </c>
      <c r="B87" s="17" t="s">
        <v>112</v>
      </c>
      <c r="C87" s="18">
        <v>263205</v>
      </c>
      <c r="D87" s="18">
        <v>0</v>
      </c>
      <c r="E87" s="18">
        <f t="shared" si="1"/>
        <v>0</v>
      </c>
    </row>
    <row r="88" spans="1:5" ht="90" x14ac:dyDescent="0.25">
      <c r="A88" s="17" t="s">
        <v>113</v>
      </c>
      <c r="B88" s="17" t="s">
        <v>114</v>
      </c>
      <c r="C88" s="18">
        <v>3124800</v>
      </c>
      <c r="D88" s="18">
        <f>'[1]Доходы бюджета'!$G$134</f>
        <v>2114501.9900000002</v>
      </c>
      <c r="E88" s="18">
        <f t="shared" si="1"/>
        <v>67.66839445724527</v>
      </c>
    </row>
    <row r="89" spans="1:5" ht="56.25" x14ac:dyDescent="0.25">
      <c r="A89" s="17" t="s">
        <v>115</v>
      </c>
      <c r="B89" s="17" t="s">
        <v>116</v>
      </c>
      <c r="C89" s="18">
        <v>7500000</v>
      </c>
      <c r="D89" s="18">
        <f>'[1]Доходы бюджета'!$G$136</f>
        <v>7500000</v>
      </c>
      <c r="E89" s="18">
        <f t="shared" si="1"/>
        <v>100</v>
      </c>
    </row>
    <row r="90" spans="1:5" x14ac:dyDescent="0.25">
      <c r="A90" s="15" t="s">
        <v>117</v>
      </c>
      <c r="B90" s="15" t="s">
        <v>118</v>
      </c>
      <c r="C90" s="16">
        <v>6083440</v>
      </c>
      <c r="D90" s="16">
        <v>0</v>
      </c>
      <c r="E90" s="16">
        <f t="shared" si="1"/>
        <v>0</v>
      </c>
    </row>
    <row r="91" spans="1:5" ht="22.5" x14ac:dyDescent="0.25">
      <c r="A91" s="17" t="s">
        <v>119</v>
      </c>
      <c r="B91" s="17" t="s">
        <v>120</v>
      </c>
      <c r="C91" s="18">
        <v>6083440</v>
      </c>
      <c r="D91" s="18">
        <v>0</v>
      </c>
      <c r="E91" s="18">
        <f t="shared" si="1"/>
        <v>0</v>
      </c>
    </row>
    <row r="92" spans="1:5" ht="33.75" x14ac:dyDescent="0.25">
      <c r="A92" s="17" t="s">
        <v>143</v>
      </c>
      <c r="B92" s="17" t="s">
        <v>146</v>
      </c>
      <c r="C92" s="18"/>
      <c r="D92" s="18">
        <f>'[1]Доходы бюджета'!$H$143</f>
        <v>-3063.83</v>
      </c>
      <c r="E92" s="18" t="e">
        <f t="shared" si="1"/>
        <v>#DIV/0!</v>
      </c>
    </row>
    <row r="93" spans="1:5" ht="33.75" x14ac:dyDescent="0.25">
      <c r="A93" s="17" t="s">
        <v>144</v>
      </c>
      <c r="B93" s="17" t="s">
        <v>147</v>
      </c>
      <c r="C93" s="18"/>
      <c r="D93" s="18">
        <f>D92</f>
        <v>-3063.83</v>
      </c>
      <c r="E93" s="18" t="e">
        <f t="shared" si="1"/>
        <v>#DIV/0!</v>
      </c>
    </row>
    <row r="94" spans="1:5" ht="33.75" x14ac:dyDescent="0.25">
      <c r="A94" s="17" t="s">
        <v>145</v>
      </c>
      <c r="B94" s="17" t="s">
        <v>148</v>
      </c>
      <c r="C94" s="18"/>
      <c r="D94" s="18">
        <f>D93</f>
        <v>-3063.83</v>
      </c>
      <c r="E94" s="18" t="e">
        <f t="shared" si="1"/>
        <v>#DIV/0!</v>
      </c>
    </row>
  </sheetData>
  <mergeCells count="6">
    <mergeCell ref="A7:E7"/>
    <mergeCell ref="C1:E1"/>
    <mergeCell ref="C2:E2"/>
    <mergeCell ref="C3:E3"/>
    <mergeCell ref="C4:E4"/>
    <mergeCell ref="C5:E5"/>
  </mergeCells>
  <pageMargins left="0.78740157480314965" right="0.19685039370078741" top="0.39370078740157483" bottom="0.39370078740157483" header="0" footer="0.51181102362204722"/>
  <pageSetup paperSize="9" scale="77" firstPageNumber="3" fitToHeight="0" orientation="portrait" useFirstPageNumber="1" horizontalDpi="0" verticalDpi="0" r:id="rId1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2023-10-30T04:03:19Z</cp:lastPrinted>
  <dcterms:created xsi:type="dcterms:W3CDTF">2023-07-31T06:38:52Z</dcterms:created>
  <dcterms:modified xsi:type="dcterms:W3CDTF">2023-10-30T04:04:12Z</dcterms:modified>
</cp:coreProperties>
</file>