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-pc\общий каталог\ИСПОЛНЕНИЕ\Исполнение 2023\6 месяцев\"/>
    </mc:Choice>
  </mc:AlternateContent>
  <bookViews>
    <workbookView xWindow="600" yWindow="525" windowWidth="25575" windowHeight="10170"/>
  </bookViews>
  <sheets>
    <sheet name="Результат" sheetId="1" r:id="rId1"/>
  </sheets>
  <externalReferences>
    <externalReference r:id="rId2"/>
  </externalReferences>
  <calcPr calcId="162913" refMode="R1C1"/>
</workbook>
</file>

<file path=xl/calcChain.xml><?xml version="1.0" encoding="utf-8"?>
<calcChain xmlns="http://schemas.openxmlformats.org/spreadsheetml/2006/main">
  <c r="F52" i="1" l="1"/>
  <c r="F51" i="1"/>
  <c r="F48" i="1"/>
  <c r="F47" i="1"/>
  <c r="F46" i="1"/>
  <c r="F45" i="1"/>
  <c r="F44" i="1"/>
  <c r="F43" i="1"/>
  <c r="F39" i="1"/>
  <c r="F34" i="1"/>
  <c r="F33" i="1"/>
  <c r="F32" i="1"/>
  <c r="F30" i="1"/>
  <c r="F29" i="1"/>
  <c r="F28" i="1"/>
  <c r="F27" i="1"/>
  <c r="F26" i="1"/>
  <c r="F25" i="1"/>
  <c r="F22" i="1"/>
  <c r="F21" i="1"/>
  <c r="F19" i="1"/>
  <c r="F18" i="1"/>
  <c r="E50" i="1"/>
  <c r="E49" i="1" s="1"/>
  <c r="E42" i="1"/>
  <c r="E41" i="1" s="1"/>
  <c r="F41" i="1" s="1"/>
  <c r="E40" i="1"/>
  <c r="F40" i="1" s="1"/>
  <c r="E38" i="1"/>
  <c r="F38" i="1" s="1"/>
  <c r="E37" i="1"/>
  <c r="F37" i="1" s="1"/>
  <c r="E36" i="1"/>
  <c r="F36" i="1" s="1"/>
  <c r="E24" i="1"/>
  <c r="F24" i="1" s="1"/>
  <c r="E20" i="1"/>
  <c r="F20" i="1" s="1"/>
  <c r="E17" i="1"/>
  <c r="F17" i="1" s="1"/>
  <c r="E16" i="1"/>
  <c r="F16" i="1" s="1"/>
  <c r="E15" i="1"/>
  <c r="F15" i="1" s="1"/>
  <c r="E14" i="1"/>
  <c r="F14" i="1" s="1"/>
  <c r="D31" i="1"/>
  <c r="F31" i="1" s="1"/>
  <c r="F49" i="1" l="1"/>
  <c r="E13" i="1"/>
  <c r="F13" i="1" s="1"/>
  <c r="E23" i="1"/>
  <c r="F23" i="1" s="1"/>
  <c r="D12" i="1"/>
  <c r="F42" i="1"/>
  <c r="F50" i="1"/>
  <c r="E35" i="1"/>
  <c r="F35" i="1" s="1"/>
  <c r="E12" i="1" l="1"/>
  <c r="F12" i="1" s="1"/>
</calcChain>
</file>

<file path=xl/sharedStrings.xml><?xml version="1.0" encoding="utf-8"?>
<sst xmlns="http://schemas.openxmlformats.org/spreadsheetml/2006/main" count="123" uniqueCount="68">
  <si>
    <t>руб.</t>
  </si>
  <si>
    <t>Наименование</t>
  </si>
  <si>
    <t>Рз</t>
  </si>
  <si>
    <t>Пр</t>
  </si>
  <si>
    <t>% исполнения</t>
  </si>
  <si>
    <t>ВСЕГО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</si>
  <si>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</si>
  <si>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</si>
  <si>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</si>
  <si>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</si>
  <si>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</si>
  <si>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</si>
  <si>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</si>
  <si>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</si>
  <si>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</si>
  <si>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</si>
  <si>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проведения выборов и референдумов</t>
  </si>
  <si>
    <t>07</t>
  </si>
  <si>
    <t>Резервные фонды</t>
  </si>
  <si>
    <t>11</t>
  </si>
  <si>
    <t>Другие общегосударственные вопросы</t>
  </si>
  <si>
    <t>13</t>
  </si>
  <si>
    <t>НАЦИОНАЛЬНАЯ ОБОРОНА</t>
  </si>
  <si>
    <t>Мобилизационная и вневойсковая подготовка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</si>
  <si>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</si>
  <si>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</si>
  <si>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</si>
  <si>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Другие вопросы в области национальной безопасности и правоохранительной деятельности</t>
  </si>
  <si>
    <t>14</t>
  </si>
  <si>
    <t>НАЦИОНАЛЬНАЯ ЭКОНОМИКА</t>
  </si>
  <si>
    <t>Сельское хозяйство и рыболовство</t>
  </si>
  <si>
    <t>05</t>
  </si>
  <si>
    <t>Транспорт</t>
  </si>
  <si>
    <t>08</t>
  </si>
  <si>
    <t>Дорожное хозяйство (дорожные фонды)</t>
  </si>
  <si>
    <t>09</t>
  </si>
  <si>
    <t>Другие вопросы в области национальной экономики</t>
  </si>
  <si>
    <t>12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</si>
  <si>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</si>
  <si>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</si>
  <si>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</si>
  <si>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</si>
  <si>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</si>
  <si>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</si>
  <si>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</si>
  <si>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</si>
  <si>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</si>
  <si>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</si>
  <si>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</si>
  <si>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</si>
  <si>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СОЦИАЛЬНАЯ ПОЛИТИКА</t>
  </si>
  <si>
    <t>Пенсионное обеспечение</t>
  </si>
  <si>
    <t>Другие вопросы в области социальной политики</t>
  </si>
  <si>
    <t>ФИЗИЧЕСКАЯ КУЛЬТУРА И СПОРТ</t>
  </si>
  <si>
    <t>Массовый спорт</t>
  </si>
  <si>
    <t>Спорт высших достижений</t>
  </si>
  <si>
    <t>СРЕДСТВА МАССОВОЙ ИНФОРМАЦИИ</t>
  </si>
  <si>
    <t>Периодическая печать и издательства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</si>
  <si>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</si>
  <si>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</si>
  <si>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Приложение № 2</t>
  </si>
  <si>
    <t xml:space="preserve"> к постановлению Администрации</t>
  </si>
  <si>
    <t xml:space="preserve">  Среднеканского мунципального округа</t>
  </si>
  <si>
    <t>Магаданской области</t>
  </si>
  <si>
    <t>от ____________________ № ____</t>
  </si>
  <si>
    <t>План на                     2023 год</t>
  </si>
  <si>
    <t>Исполнение на 01.07.2023 г.</t>
  </si>
  <si>
    <t>ИСПОЛНЕНИЕ БЮДЖЕТА МУНИЦИПАЛЬНОГО ОБРАЗОВАНИЯ "СРЕДНЕКАНСКИЙ МУНИЦИПАЛЬНЫЙ ОКРУГ МАГАДАНСКОЙ ОБЛАСТИ" ПО РАЗДЕЛАМ И ПОДРАЗДЕЛАМ КЛАССИФИКАЦИИ РАСХОДОВ ЗА 6 МЕСЯЦЕВ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</si>
</sst>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&gt;=0.005]#,##0.00;[Red][&lt;=-0.005]\-#,##0.00;#,##0.00"/>
    <numFmt numFmtId="165" formatCode="#,##0.00_ ;[Red]\-#,##0.00\ "/>
  </numFmts>
  <fonts count="12" x14ac:knownFonts="1">
    <font>
      <sz val="11"/>
      <color indexed="8"/>
      <name val="Calibri"/>
      <family val="2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34">
    <xf numFmtId="0" fontId="0" fillId="0" borderId="0" xfId="0"/>
    <xf numFmtId="0" fontId="2" fillId="0" borderId="2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164" fontId="2" fillId="0" borderId="6" xfId="0" applyNumberFormat="1" applyFont="1" applyBorder="1" applyAlignment="1">
      <alignment vertical="center"/>
    </xf>
    <xf numFmtId="165" fontId="2" fillId="0" borderId="7" xfId="0" applyNumberFormat="1" applyFont="1" applyBorder="1" applyAlignment="1">
      <alignment horizontal="right" vertical="center"/>
    </xf>
    <xf numFmtId="0" fontId="1" fillId="0" borderId="8" xfId="0" applyNumberFormat="1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/>
    </xf>
    <xf numFmtId="164" fontId="1" fillId="0" borderId="9" xfId="0" applyNumberFormat="1" applyFont="1" applyBorder="1" applyAlignment="1">
      <alignment horizontal="right" vertical="center"/>
    </xf>
    <xf numFmtId="164" fontId="1" fillId="0" borderId="10" xfId="0" applyNumberFormat="1" applyFont="1" applyBorder="1" applyAlignment="1">
      <alignment horizontal="right" vertical="center"/>
    </xf>
    <xf numFmtId="165" fontId="1" fillId="0" borderId="10" xfId="0" applyNumberFormat="1" applyFont="1" applyBorder="1" applyAlignment="1">
      <alignment horizontal="right" vertical="center"/>
    </xf>
    <xf numFmtId="0" fontId="1" fillId="0" borderId="11" xfId="0" applyNumberFormat="1" applyFont="1" applyBorder="1" applyAlignment="1">
      <alignment horizontal="left" vertical="center" wrapText="1"/>
    </xf>
    <xf numFmtId="0" fontId="1" fillId="0" borderId="12" xfId="0" applyNumberFormat="1" applyFont="1" applyBorder="1" applyAlignment="1">
      <alignment horizontal="center" vertical="center"/>
    </xf>
    <xf numFmtId="164" fontId="1" fillId="0" borderId="12" xfId="0" applyNumberFormat="1" applyFont="1" applyBorder="1" applyAlignment="1">
      <alignment horizontal="right" vertical="center"/>
    </xf>
    <xf numFmtId="164" fontId="1" fillId="0" borderId="13" xfId="0" applyNumberFormat="1" applyFont="1" applyBorder="1" applyAlignment="1">
      <alignment horizontal="right" vertical="center"/>
    </xf>
    <xf numFmtId="165" fontId="1" fillId="0" borderId="13" xfId="0" applyNumberFormat="1" applyFont="1" applyBorder="1" applyAlignment="1">
      <alignment horizontal="right" vertical="center"/>
    </xf>
    <xf numFmtId="4" fontId="1" fillId="0" borderId="9" xfId="0" applyNumberFormat="1" applyFont="1" applyBorder="1" applyAlignment="1">
      <alignment horizontal="right" vertical="center"/>
    </xf>
    <xf numFmtId="0" fontId="1" fillId="0" borderId="14" xfId="0" applyNumberFormat="1" applyFont="1" applyBorder="1" applyAlignment="1">
      <alignment horizontal="left" vertical="center" wrapText="1"/>
    </xf>
    <xf numFmtId="0" fontId="5" fillId="0" borderId="0" xfId="1" applyFont="1" applyFill="1" applyAlignment="1">
      <alignment wrapText="1"/>
    </xf>
    <xf numFmtId="0" fontId="6" fillId="0" borderId="0" xfId="1" applyFont="1" applyFill="1" applyAlignment="1">
      <alignment vertical="center"/>
    </xf>
    <xf numFmtId="0" fontId="7" fillId="0" borderId="0" xfId="1" applyFont="1" applyFill="1" applyAlignment="1">
      <alignment wrapText="1"/>
    </xf>
    <xf numFmtId="0" fontId="8" fillId="0" borderId="0" xfId="1" applyFont="1" applyFill="1" applyAlignment="1"/>
    <xf numFmtId="0" fontId="8" fillId="0" borderId="0" xfId="1" applyFont="1" applyFill="1" applyAlignment="1">
      <alignment wrapText="1"/>
    </xf>
    <xf numFmtId="0" fontId="9" fillId="0" borderId="0" xfId="0" applyFont="1"/>
    <xf numFmtId="0" fontId="11" fillId="0" borderId="2" xfId="0" applyNumberFormat="1" applyFont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center" vertical="center" wrapText="1"/>
    </xf>
    <xf numFmtId="0" fontId="11" fillId="0" borderId="4" xfId="0" applyNumberFormat="1" applyFont="1" applyBorder="1" applyAlignment="1">
      <alignment horizontal="center" vertical="center" wrapText="1"/>
    </xf>
    <xf numFmtId="0" fontId="10" fillId="0" borderId="0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right"/>
    </xf>
    <xf numFmtId="0" fontId="2" fillId="0" borderId="2" xfId="0" applyNumberFormat="1" applyFont="1" applyBorder="1" applyAlignment="1">
      <alignment vertical="center"/>
    </xf>
    <xf numFmtId="0" fontId="2" fillId="0" borderId="5" xfId="0" applyNumberFormat="1" applyFont="1" applyBorder="1" applyAlignment="1">
      <alignment vertical="center"/>
    </xf>
    <xf numFmtId="0" fontId="6" fillId="0" borderId="0" xfId="1" applyFont="1" applyFill="1" applyAlignment="1">
      <alignment horizontal="right" vertical="center"/>
    </xf>
    <xf numFmtId="0" fontId="8" fillId="0" borderId="0" xfId="1" applyFont="1" applyFill="1" applyAlignment="1">
      <alignment horizontal="right"/>
    </xf>
    <xf numFmtId="0" fontId="8" fillId="0" borderId="0" xfId="1" applyFont="1" applyFill="1" applyAlignment="1">
      <alignment horizontal="right" wrapText="1"/>
    </xf>
  </cellXfs>
  <cellStyles count="2">
    <cellStyle name="Обычный" xfId="0" builtinId="0"/>
    <cellStyle name="Обычный_Копия изменения в бюджет 2008 Сред.р. от августа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40;&#1076;&#1084;&#1080;&#1085;&#1080;&#1089;&#1090;&#1088;&#1072;&#1090;&#1086;&#1088;\Downloads\0503317%2020230701%20&#1057;&#1088;&#1077;&#1076;&#1085;&#1077;&#1082;&#1072;&#1085;&#1089;&#1082;&#1080;&#1081;%20&#1084;&#1091;&#1085;&#1080;&#1094;&#1080;&#1087;&#1072;&#1083;&#1100;&#1085;&#1099;&#1081;%20&#1086;&#1082;&#1088;&#1091;&#107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ходы бюджета"/>
      <sheetName val="Расходы бюджета"/>
      <sheetName val="Источники финансирования дефици"/>
      <sheetName val="Таблица консолидируемых расчето"/>
    </sheetNames>
    <sheetDataSet>
      <sheetData sheetId="0"/>
      <sheetData sheetId="1">
        <row r="10">
          <cell r="E10">
            <v>3605987.01</v>
          </cell>
        </row>
        <row r="16">
          <cell r="E16">
            <v>2244718.08</v>
          </cell>
        </row>
        <row r="28">
          <cell r="E28">
            <v>38808315.609999999</v>
          </cell>
        </row>
        <row r="45">
          <cell r="E45">
            <v>4264118.6900000004</v>
          </cell>
        </row>
        <row r="64">
          <cell r="E64">
            <v>26573936.25</v>
          </cell>
        </row>
        <row r="102">
          <cell r="E102">
            <v>3467167.88</v>
          </cell>
        </row>
        <row r="173">
          <cell r="E173">
            <v>23491870.52</v>
          </cell>
        </row>
        <row r="178">
          <cell r="E178">
            <v>65133182.329999998</v>
          </cell>
        </row>
        <row r="200">
          <cell r="E200">
            <v>7064189.9400000004</v>
          </cell>
        </row>
        <row r="233">
          <cell r="E233">
            <v>2373148.16</v>
          </cell>
        </row>
        <row r="251">
          <cell r="E251">
            <v>15218403.050000001</v>
          </cell>
        </row>
        <row r="305">
          <cell r="E305">
            <v>2094268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2"/>
  <sheetViews>
    <sheetView tabSelected="1" zoomScaleNormal="100" workbookViewId="0">
      <selection activeCell="D34" sqref="D34"/>
    </sheetView>
  </sheetViews>
  <sheetFormatPr defaultRowHeight="15" x14ac:dyDescent="0.25"/>
  <cols>
    <col min="1" max="1" width="40.5703125" bestFit="1" customWidth="1"/>
    <col min="2" max="3" width="9" customWidth="1"/>
    <col min="4" max="5" width="15.42578125" customWidth="1"/>
    <col min="6" max="9" width="9" customWidth="1"/>
  </cols>
  <sheetData>
    <row r="1" spans="1:6" ht="15.75" x14ac:dyDescent="0.25">
      <c r="A1" s="17"/>
      <c r="B1" s="17"/>
      <c r="C1" s="18"/>
      <c r="D1" s="31" t="s">
        <v>60</v>
      </c>
      <c r="E1" s="31"/>
      <c r="F1" s="31"/>
    </row>
    <row r="2" spans="1:6" ht="15.75" x14ac:dyDescent="0.25">
      <c r="A2" s="19"/>
      <c r="B2" s="19"/>
      <c r="C2" s="20"/>
      <c r="D2" s="32" t="s">
        <v>61</v>
      </c>
      <c r="E2" s="32"/>
      <c r="F2" s="32"/>
    </row>
    <row r="3" spans="1:6" ht="15.75" x14ac:dyDescent="0.25">
      <c r="A3" s="19"/>
      <c r="B3" s="19"/>
      <c r="C3" s="20"/>
      <c r="D3" s="32" t="s">
        <v>62</v>
      </c>
      <c r="E3" s="32"/>
      <c r="F3" s="32"/>
    </row>
    <row r="4" spans="1:6" ht="15.75" x14ac:dyDescent="0.25">
      <c r="A4" s="19"/>
      <c r="B4" s="19"/>
      <c r="C4" s="20"/>
      <c r="D4" s="32" t="s">
        <v>63</v>
      </c>
      <c r="E4" s="32"/>
      <c r="F4" s="32"/>
    </row>
    <row r="5" spans="1:6" ht="15.75" x14ac:dyDescent="0.25">
      <c r="A5" s="19"/>
      <c r="B5" s="19"/>
      <c r="C5" s="21"/>
      <c r="D5" s="33" t="s">
        <v>64</v>
      </c>
      <c r="E5" s="33"/>
      <c r="F5" s="33"/>
    </row>
    <row r="6" spans="1:6" ht="15.75" x14ac:dyDescent="0.25">
      <c r="A6" s="22"/>
      <c r="B6" s="22"/>
      <c r="C6" s="22"/>
      <c r="D6" s="22"/>
      <c r="E6" s="22"/>
      <c r="F6" s="22"/>
    </row>
    <row r="7" spans="1:6" ht="61.5" customHeight="1" x14ac:dyDescent="0.25">
      <c r="A7" s="26" t="s">
        <v>67</v>
      </c>
      <c r="B7" s="27"/>
      <c r="C7" s="27"/>
      <c r="D7" s="27"/>
      <c r="E7" s="27"/>
      <c r="F7" s="27"/>
    </row>
    <row r="8" spans="1:6" ht="15.75" x14ac:dyDescent="0.25">
      <c r="A8" s="26"/>
      <c r="B8" s="27"/>
      <c r="C8" s="27"/>
      <c r="D8" s="27"/>
      <c r="E8" s="27"/>
      <c r="F8" s="27"/>
    </row>
    <row r="9" spans="1:6" ht="16.5" thickBot="1" x14ac:dyDescent="0.3">
      <c r="A9" s="28" t="s">
        <v>0</v>
      </c>
      <c r="B9" s="28"/>
      <c r="C9" s="28"/>
      <c r="D9" s="28"/>
      <c r="E9" s="28"/>
      <c r="F9" s="28"/>
    </row>
    <row r="10" spans="1:6" ht="34.5" customHeight="1" thickBot="1" x14ac:dyDescent="0.3">
      <c r="A10" s="23" t="s">
        <v>1</v>
      </c>
      <c r="B10" s="24" t="s">
        <v>2</v>
      </c>
      <c r="C10" s="24" t="s">
        <v>3</v>
      </c>
      <c r="D10" s="25" t="s">
        <v>65</v>
      </c>
      <c r="E10" s="25" t="s">
        <v>66</v>
      </c>
      <c r="F10" s="25" t="s">
        <v>4</v>
      </c>
    </row>
    <row r="11" spans="1:6" ht="15" customHeight="1" thickBot="1" x14ac:dyDescent="0.3">
      <c r="A11" s="1">
        <v>1</v>
      </c>
      <c r="B11" s="2">
        <v>2</v>
      </c>
      <c r="C11" s="2">
        <v>3</v>
      </c>
      <c r="D11" s="2">
        <v>4</v>
      </c>
      <c r="E11" s="2">
        <v>5</v>
      </c>
      <c r="F11" s="2">
        <v>6</v>
      </c>
    </row>
    <row r="12" spans="1:6" ht="15" customHeight="1" thickBot="1" x14ac:dyDescent="0.3">
      <c r="A12" s="29" t="s">
        <v>5</v>
      </c>
      <c r="B12" s="30"/>
      <c r="C12" s="30"/>
      <c r="D12" s="3">
        <f>D13+D21+D23+D26+D31+D35+D41+D43+D46+D49+D51</f>
        <v>557131022.89999998</v>
      </c>
      <c r="E12" s="3">
        <f>E13+E21+E23+E26+E31+E35+E41+E43+E46+E49+E51</f>
        <v>225205824.85999998</v>
      </c>
      <c r="F12" s="4">
        <f>E12/D12*100</f>
        <v>40.422416918689954</v>
      </c>
    </row>
    <row r="13" spans="1:6" ht="15" customHeight="1" x14ac:dyDescent="0.25">
      <c r="A13" s="16" t="s">
        <v>6</v>
      </c>
      <c r="B13" s="6" t="s">
        <v>7</v>
      </c>
      <c r="C13" s="6"/>
      <c r="D13" s="7">
        <v>162359200</v>
      </c>
      <c r="E13" s="8">
        <f>E14+E15+E16+E17+E18+E19+E20</f>
        <v>75497075.640000001</v>
      </c>
      <c r="F13" s="9">
        <f t="shared" ref="F13:F52" si="0">E13/D13*100</f>
        <v>46.500029342347091</v>
      </c>
    </row>
    <row r="14" spans="1:6" ht="34.5" customHeight="1" x14ac:dyDescent="0.25">
      <c r="A14" s="5" t="s">
        <v>8</v>
      </c>
      <c r="B14" s="6" t="s">
        <v>7</v>
      </c>
      <c r="C14" s="6" t="s">
        <v>9</v>
      </c>
      <c r="D14" s="7">
        <v>5478600</v>
      </c>
      <c r="E14" s="8">
        <f>'[1]Расходы бюджета'!$E$10</f>
        <v>3605987.01</v>
      </c>
      <c r="F14" s="9">
        <f t="shared" si="0"/>
        <v>65.819497864417912</v>
      </c>
    </row>
    <row r="15" spans="1:6" ht="45.75" customHeight="1" x14ac:dyDescent="0.25">
      <c r="A15" s="5" t="s">
        <v>10</v>
      </c>
      <c r="B15" s="6" t="s">
        <v>7</v>
      </c>
      <c r="C15" s="6" t="s">
        <v>11</v>
      </c>
      <c r="D15" s="7">
        <v>4974700</v>
      </c>
      <c r="E15" s="8">
        <f>'[1]Расходы бюджета'!$E$16</f>
        <v>2244718.08</v>
      </c>
      <c r="F15" s="9">
        <f t="shared" si="0"/>
        <v>45.122682372806402</v>
      </c>
    </row>
    <row r="16" spans="1:6" ht="45.75" customHeight="1" x14ac:dyDescent="0.25">
      <c r="A16" s="5" t="s">
        <v>12</v>
      </c>
      <c r="B16" s="6" t="s">
        <v>7</v>
      </c>
      <c r="C16" s="6" t="s">
        <v>13</v>
      </c>
      <c r="D16" s="7">
        <v>82639660</v>
      </c>
      <c r="E16" s="8">
        <f>'[1]Расходы бюджета'!$E$28</f>
        <v>38808315.609999999</v>
      </c>
      <c r="F16" s="9">
        <f t="shared" si="0"/>
        <v>46.960884894734562</v>
      </c>
    </row>
    <row r="17" spans="1:6" ht="34.5" customHeight="1" x14ac:dyDescent="0.25">
      <c r="A17" s="5" t="s">
        <v>14</v>
      </c>
      <c r="B17" s="6" t="s">
        <v>7</v>
      </c>
      <c r="C17" s="6" t="s">
        <v>15</v>
      </c>
      <c r="D17" s="7">
        <v>12586200</v>
      </c>
      <c r="E17" s="8">
        <f>'[1]Расходы бюджета'!$E$45</f>
        <v>4264118.6900000004</v>
      </c>
      <c r="F17" s="9">
        <f t="shared" si="0"/>
        <v>33.879317744831646</v>
      </c>
    </row>
    <row r="18" spans="1:6" ht="15" customHeight="1" x14ac:dyDescent="0.25">
      <c r="A18" s="5" t="s">
        <v>16</v>
      </c>
      <c r="B18" s="6" t="s">
        <v>7</v>
      </c>
      <c r="C18" s="6" t="s">
        <v>17</v>
      </c>
      <c r="D18" s="7">
        <v>59500</v>
      </c>
      <c r="E18" s="8">
        <v>0</v>
      </c>
      <c r="F18" s="9">
        <f t="shared" si="0"/>
        <v>0</v>
      </c>
    </row>
    <row r="19" spans="1:6" ht="15" customHeight="1" x14ac:dyDescent="0.25">
      <c r="A19" s="5" t="s">
        <v>18</v>
      </c>
      <c r="B19" s="6" t="s">
        <v>7</v>
      </c>
      <c r="C19" s="6" t="s">
        <v>19</v>
      </c>
      <c r="D19" s="7">
        <v>87800</v>
      </c>
      <c r="E19" s="8">
        <v>0</v>
      </c>
      <c r="F19" s="9">
        <f t="shared" si="0"/>
        <v>0</v>
      </c>
    </row>
    <row r="20" spans="1:6" ht="15" customHeight="1" x14ac:dyDescent="0.25">
      <c r="A20" s="5" t="s">
        <v>20</v>
      </c>
      <c r="B20" s="6" t="s">
        <v>7</v>
      </c>
      <c r="C20" s="6" t="s">
        <v>21</v>
      </c>
      <c r="D20" s="7">
        <v>56532740</v>
      </c>
      <c r="E20" s="8">
        <f>'[1]Расходы бюджета'!$E$64</f>
        <v>26573936.25</v>
      </c>
      <c r="F20" s="9">
        <f t="shared" si="0"/>
        <v>47.006276805263639</v>
      </c>
    </row>
    <row r="21" spans="1:6" ht="15" customHeight="1" x14ac:dyDescent="0.25">
      <c r="A21" s="5" t="s">
        <v>22</v>
      </c>
      <c r="B21" s="6" t="s">
        <v>9</v>
      </c>
      <c r="C21" s="6"/>
      <c r="D21" s="7">
        <v>700900</v>
      </c>
      <c r="E21" s="8">
        <v>180251.26</v>
      </c>
      <c r="F21" s="9">
        <f t="shared" si="0"/>
        <v>25.717115137680125</v>
      </c>
    </row>
    <row r="22" spans="1:6" ht="15" customHeight="1" x14ac:dyDescent="0.25">
      <c r="A22" s="5" t="s">
        <v>23</v>
      </c>
      <c r="B22" s="6" t="s">
        <v>9</v>
      </c>
      <c r="C22" s="6" t="s">
        <v>11</v>
      </c>
      <c r="D22" s="7">
        <v>700900</v>
      </c>
      <c r="E22" s="8">
        <v>180251.26</v>
      </c>
      <c r="F22" s="9">
        <f t="shared" si="0"/>
        <v>25.717115137680125</v>
      </c>
    </row>
    <row r="23" spans="1:6" ht="23.25" customHeight="1" x14ac:dyDescent="0.25">
      <c r="A23" s="5" t="s">
        <v>24</v>
      </c>
      <c r="B23" s="6" t="s">
        <v>11</v>
      </c>
      <c r="C23" s="6"/>
      <c r="D23" s="7">
        <v>9831900</v>
      </c>
      <c r="E23" s="8">
        <f>E24+E25</f>
        <v>3467167.88</v>
      </c>
      <c r="F23" s="9">
        <f t="shared" si="0"/>
        <v>35.264474618334198</v>
      </c>
    </row>
    <row r="24" spans="1:6" ht="34.5" customHeight="1" x14ac:dyDescent="0.25">
      <c r="A24" s="5" t="s">
        <v>25</v>
      </c>
      <c r="B24" s="6" t="s">
        <v>11</v>
      </c>
      <c r="C24" s="6" t="s">
        <v>26</v>
      </c>
      <c r="D24" s="7">
        <v>9383800</v>
      </c>
      <c r="E24" s="8">
        <f>'[1]Расходы бюджета'!$E$102</f>
        <v>3467167.88</v>
      </c>
      <c r="F24" s="9">
        <f t="shared" si="0"/>
        <v>36.94844178264669</v>
      </c>
    </row>
    <row r="25" spans="1:6" ht="23.25" customHeight="1" x14ac:dyDescent="0.25">
      <c r="A25" s="5" t="s">
        <v>27</v>
      </c>
      <c r="B25" s="6" t="s">
        <v>11</v>
      </c>
      <c r="C25" s="6" t="s">
        <v>28</v>
      </c>
      <c r="D25" s="7">
        <v>448100</v>
      </c>
      <c r="E25" s="8">
        <v>0</v>
      </c>
      <c r="F25" s="9">
        <f t="shared" si="0"/>
        <v>0</v>
      </c>
    </row>
    <row r="26" spans="1:6" ht="15" customHeight="1" x14ac:dyDescent="0.25">
      <c r="A26" s="5" t="s">
        <v>29</v>
      </c>
      <c r="B26" s="6" t="s">
        <v>13</v>
      </c>
      <c r="C26" s="6"/>
      <c r="D26" s="7">
        <v>10692872.4</v>
      </c>
      <c r="E26" s="8">
        <v>3576317.38</v>
      </c>
      <c r="F26" s="9">
        <f t="shared" si="0"/>
        <v>33.445806198903114</v>
      </c>
    </row>
    <row r="27" spans="1:6" ht="15" customHeight="1" x14ac:dyDescent="0.25">
      <c r="A27" s="5" t="s">
        <v>30</v>
      </c>
      <c r="B27" s="6" t="s">
        <v>13</v>
      </c>
      <c r="C27" s="6" t="s">
        <v>31</v>
      </c>
      <c r="D27" s="7">
        <v>330200</v>
      </c>
      <c r="E27" s="8">
        <v>69000</v>
      </c>
      <c r="F27" s="9">
        <f t="shared" si="0"/>
        <v>20.896426408237431</v>
      </c>
    </row>
    <row r="28" spans="1:6" ht="15" customHeight="1" x14ac:dyDescent="0.25">
      <c r="A28" s="5" t="s">
        <v>32</v>
      </c>
      <c r="B28" s="6" t="s">
        <v>13</v>
      </c>
      <c r="C28" s="6" t="s">
        <v>33</v>
      </c>
      <c r="D28" s="7">
        <v>2869400</v>
      </c>
      <c r="E28" s="8">
        <v>1151959.27</v>
      </c>
      <c r="F28" s="9">
        <f t="shared" si="0"/>
        <v>40.14634662298738</v>
      </c>
    </row>
    <row r="29" spans="1:6" ht="15" customHeight="1" x14ac:dyDescent="0.25">
      <c r="A29" s="5" t="s">
        <v>34</v>
      </c>
      <c r="B29" s="6" t="s">
        <v>13</v>
      </c>
      <c r="C29" s="6" t="s">
        <v>35</v>
      </c>
      <c r="D29" s="7">
        <v>6422000</v>
      </c>
      <c r="E29" s="8">
        <v>1702621.17</v>
      </c>
      <c r="F29" s="9">
        <f t="shared" si="0"/>
        <v>26.51231968234195</v>
      </c>
    </row>
    <row r="30" spans="1:6" ht="23.25" customHeight="1" x14ac:dyDescent="0.25">
      <c r="A30" s="5" t="s">
        <v>36</v>
      </c>
      <c r="B30" s="6" t="s">
        <v>13</v>
      </c>
      <c r="C30" s="6" t="s">
        <v>37</v>
      </c>
      <c r="D30" s="7">
        <v>1071272.3999999999</v>
      </c>
      <c r="E30" s="8">
        <v>652736.93999999994</v>
      </c>
      <c r="F30" s="9">
        <f t="shared" si="0"/>
        <v>60.930995701933512</v>
      </c>
    </row>
    <row r="31" spans="1:6" ht="15" customHeight="1" x14ac:dyDescent="0.25">
      <c r="A31" s="5" t="s">
        <v>38</v>
      </c>
      <c r="B31" s="6" t="s">
        <v>31</v>
      </c>
      <c r="C31" s="6"/>
      <c r="D31" s="15">
        <f>D32+D33+D34</f>
        <v>83948732.170000002</v>
      </c>
      <c r="E31" s="8">
        <v>11198461.539999999</v>
      </c>
      <c r="F31" s="9">
        <f t="shared" si="0"/>
        <v>13.339643435379827</v>
      </c>
    </row>
    <row r="32" spans="1:6" ht="15" customHeight="1" x14ac:dyDescent="0.25">
      <c r="A32" s="5" t="s">
        <v>39</v>
      </c>
      <c r="B32" s="6" t="s">
        <v>31</v>
      </c>
      <c r="C32" s="6" t="s">
        <v>7</v>
      </c>
      <c r="D32" s="7">
        <v>20947032.170000002</v>
      </c>
      <c r="E32" s="8">
        <v>1279991.55</v>
      </c>
      <c r="F32" s="9">
        <f t="shared" si="0"/>
        <v>6.1106105132792177</v>
      </c>
    </row>
    <row r="33" spans="1:6" ht="15" customHeight="1" x14ac:dyDescent="0.25">
      <c r="A33" s="5" t="s">
        <v>40</v>
      </c>
      <c r="B33" s="6" t="s">
        <v>31</v>
      </c>
      <c r="C33" s="6" t="s">
        <v>9</v>
      </c>
      <c r="D33" s="7">
        <v>38401400</v>
      </c>
      <c r="E33" s="8">
        <v>4479231.91</v>
      </c>
      <c r="F33" s="9">
        <f t="shared" si="0"/>
        <v>11.664241173498883</v>
      </c>
    </row>
    <row r="34" spans="1:6" ht="15" customHeight="1" x14ac:dyDescent="0.25">
      <c r="A34" s="5" t="s">
        <v>41</v>
      </c>
      <c r="B34" s="6" t="s">
        <v>31</v>
      </c>
      <c r="C34" s="6" t="s">
        <v>11</v>
      </c>
      <c r="D34" s="7">
        <v>24600300</v>
      </c>
      <c r="E34" s="8">
        <v>5439238.0800000001</v>
      </c>
      <c r="F34" s="9">
        <f t="shared" si="0"/>
        <v>22.110454262752892</v>
      </c>
    </row>
    <row r="35" spans="1:6" ht="15" customHeight="1" x14ac:dyDescent="0.25">
      <c r="A35" s="5" t="s">
        <v>42</v>
      </c>
      <c r="B35" s="6" t="s">
        <v>17</v>
      </c>
      <c r="C35" s="6"/>
      <c r="D35" s="7">
        <v>215490395</v>
      </c>
      <c r="E35" s="8">
        <f>E36+E37+E38+E39+E40</f>
        <v>98254135.949999988</v>
      </c>
      <c r="F35" s="9">
        <f t="shared" si="0"/>
        <v>45.595598796874441</v>
      </c>
    </row>
    <row r="36" spans="1:6" ht="15" customHeight="1" x14ac:dyDescent="0.25">
      <c r="A36" s="5" t="s">
        <v>43</v>
      </c>
      <c r="B36" s="6" t="s">
        <v>17</v>
      </c>
      <c r="C36" s="6" t="s">
        <v>7</v>
      </c>
      <c r="D36" s="7">
        <v>70096630</v>
      </c>
      <c r="E36" s="8">
        <f>'[1]Расходы бюджета'!$E$173</f>
        <v>23491870.52</v>
      </c>
      <c r="F36" s="9">
        <f t="shared" si="0"/>
        <v>33.513551963910388</v>
      </c>
    </row>
    <row r="37" spans="1:6" ht="15" customHeight="1" x14ac:dyDescent="0.25">
      <c r="A37" s="5" t="s">
        <v>44</v>
      </c>
      <c r="B37" s="6" t="s">
        <v>17</v>
      </c>
      <c r="C37" s="6" t="s">
        <v>9</v>
      </c>
      <c r="D37" s="7">
        <v>119717745</v>
      </c>
      <c r="E37" s="8">
        <f>'[1]Расходы бюджета'!$E$178</f>
        <v>65133182.329999998</v>
      </c>
      <c r="F37" s="9">
        <f t="shared" si="0"/>
        <v>54.405620762402428</v>
      </c>
    </row>
    <row r="38" spans="1:6" ht="15" customHeight="1" x14ac:dyDescent="0.25">
      <c r="A38" s="5" t="s">
        <v>45</v>
      </c>
      <c r="B38" s="6" t="s">
        <v>17</v>
      </c>
      <c r="C38" s="6" t="s">
        <v>11</v>
      </c>
      <c r="D38" s="7">
        <v>17467720</v>
      </c>
      <c r="E38" s="8">
        <f>'[1]Расходы бюджета'!$E$200</f>
        <v>7064189.9400000004</v>
      </c>
      <c r="F38" s="9">
        <f t="shared" si="0"/>
        <v>40.441396702030943</v>
      </c>
    </row>
    <row r="39" spans="1:6" ht="15" customHeight="1" x14ac:dyDescent="0.25">
      <c r="A39" s="5" t="s">
        <v>46</v>
      </c>
      <c r="B39" s="6" t="s">
        <v>17</v>
      </c>
      <c r="C39" s="6" t="s">
        <v>17</v>
      </c>
      <c r="D39" s="7">
        <v>719900</v>
      </c>
      <c r="E39" s="8">
        <v>191745</v>
      </c>
      <c r="F39" s="9">
        <f t="shared" si="0"/>
        <v>26.634949298513682</v>
      </c>
    </row>
    <row r="40" spans="1:6" ht="15" customHeight="1" x14ac:dyDescent="0.25">
      <c r="A40" s="5" t="s">
        <v>47</v>
      </c>
      <c r="B40" s="6" t="s">
        <v>17</v>
      </c>
      <c r="C40" s="6" t="s">
        <v>35</v>
      </c>
      <c r="D40" s="7">
        <v>7488400</v>
      </c>
      <c r="E40" s="8">
        <f>'[1]Расходы бюджета'!$E$233</f>
        <v>2373148.16</v>
      </c>
      <c r="F40" s="9">
        <f t="shared" si="0"/>
        <v>31.690990865872553</v>
      </c>
    </row>
    <row r="41" spans="1:6" ht="15" customHeight="1" x14ac:dyDescent="0.25">
      <c r="A41" s="5" t="s">
        <v>48</v>
      </c>
      <c r="B41" s="6" t="s">
        <v>33</v>
      </c>
      <c r="C41" s="6"/>
      <c r="D41" s="7">
        <v>33342923.329999998</v>
      </c>
      <c r="E41" s="8">
        <f>E42</f>
        <v>15218403.050000001</v>
      </c>
      <c r="F41" s="9">
        <f t="shared" si="0"/>
        <v>45.642077928744115</v>
      </c>
    </row>
    <row r="42" spans="1:6" ht="15" customHeight="1" x14ac:dyDescent="0.25">
      <c r="A42" s="5" t="s">
        <v>49</v>
      </c>
      <c r="B42" s="6" t="s">
        <v>33</v>
      </c>
      <c r="C42" s="6" t="s">
        <v>7</v>
      </c>
      <c r="D42" s="7">
        <v>33342923.329999998</v>
      </c>
      <c r="E42" s="8">
        <f>'[1]Расходы бюджета'!$E$251</f>
        <v>15218403.050000001</v>
      </c>
      <c r="F42" s="9">
        <f t="shared" si="0"/>
        <v>45.642077928744115</v>
      </c>
    </row>
    <row r="43" spans="1:6" ht="15" customHeight="1" x14ac:dyDescent="0.25">
      <c r="A43" s="5" t="s">
        <v>50</v>
      </c>
      <c r="B43" s="6" t="s">
        <v>26</v>
      </c>
      <c r="C43" s="6"/>
      <c r="D43" s="7">
        <v>10565200</v>
      </c>
      <c r="E43" s="8">
        <v>3398925.61</v>
      </c>
      <c r="F43" s="9">
        <f t="shared" si="0"/>
        <v>32.170953791693485</v>
      </c>
    </row>
    <row r="44" spans="1:6" ht="15" customHeight="1" x14ac:dyDescent="0.25">
      <c r="A44" s="5" t="s">
        <v>51</v>
      </c>
      <c r="B44" s="6" t="s">
        <v>26</v>
      </c>
      <c r="C44" s="6" t="s">
        <v>7</v>
      </c>
      <c r="D44" s="7">
        <v>4983300</v>
      </c>
      <c r="E44" s="8">
        <v>2581684.2000000002</v>
      </c>
      <c r="F44" s="9">
        <f t="shared" si="0"/>
        <v>51.806718439588231</v>
      </c>
    </row>
    <row r="45" spans="1:6" ht="15" customHeight="1" x14ac:dyDescent="0.25">
      <c r="A45" s="5" t="s">
        <v>52</v>
      </c>
      <c r="B45" s="6" t="s">
        <v>26</v>
      </c>
      <c r="C45" s="6" t="s">
        <v>15</v>
      </c>
      <c r="D45" s="7">
        <v>5581900</v>
      </c>
      <c r="E45" s="8">
        <v>817241.41</v>
      </c>
      <c r="F45" s="9">
        <f t="shared" si="0"/>
        <v>14.640918146150952</v>
      </c>
    </row>
    <row r="46" spans="1:6" ht="15" customHeight="1" x14ac:dyDescent="0.25">
      <c r="A46" s="5" t="s">
        <v>53</v>
      </c>
      <c r="B46" s="6" t="s">
        <v>19</v>
      </c>
      <c r="C46" s="6"/>
      <c r="D46" s="7">
        <v>23884700</v>
      </c>
      <c r="E46" s="8">
        <v>12318146.66</v>
      </c>
      <c r="F46" s="9">
        <f t="shared" si="0"/>
        <v>51.573378187710126</v>
      </c>
    </row>
    <row r="47" spans="1:6" ht="15" customHeight="1" x14ac:dyDescent="0.25">
      <c r="A47" s="5" t="s">
        <v>54</v>
      </c>
      <c r="B47" s="6" t="s">
        <v>19</v>
      </c>
      <c r="C47" s="6" t="s">
        <v>9</v>
      </c>
      <c r="D47" s="7">
        <v>2466850</v>
      </c>
      <c r="E47" s="8">
        <v>796416</v>
      </c>
      <c r="F47" s="9">
        <f t="shared" si="0"/>
        <v>32.284735593976123</v>
      </c>
    </row>
    <row r="48" spans="1:6" ht="15" customHeight="1" x14ac:dyDescent="0.25">
      <c r="A48" s="5" t="s">
        <v>55</v>
      </c>
      <c r="B48" s="6" t="s">
        <v>19</v>
      </c>
      <c r="C48" s="6" t="s">
        <v>11</v>
      </c>
      <c r="D48" s="7">
        <v>21417850</v>
      </c>
      <c r="E48" s="8">
        <v>11521730.66</v>
      </c>
      <c r="F48" s="9">
        <f t="shared" si="0"/>
        <v>53.794991840917739</v>
      </c>
    </row>
    <row r="49" spans="1:6" ht="15" customHeight="1" x14ac:dyDescent="0.25">
      <c r="A49" s="5" t="s">
        <v>56</v>
      </c>
      <c r="B49" s="6" t="s">
        <v>37</v>
      </c>
      <c r="C49" s="6"/>
      <c r="D49" s="7">
        <v>6307400</v>
      </c>
      <c r="E49" s="8">
        <f>E50</f>
        <v>2094268</v>
      </c>
      <c r="F49" s="9">
        <f t="shared" si="0"/>
        <v>33.2033484478549</v>
      </c>
    </row>
    <row r="50" spans="1:6" ht="15" customHeight="1" x14ac:dyDescent="0.25">
      <c r="A50" s="5" t="s">
        <v>57</v>
      </c>
      <c r="B50" s="6" t="s">
        <v>37</v>
      </c>
      <c r="C50" s="6" t="s">
        <v>9</v>
      </c>
      <c r="D50" s="7">
        <v>6307400</v>
      </c>
      <c r="E50" s="8">
        <f>'[1]Расходы бюджета'!$E$305</f>
        <v>2094268</v>
      </c>
      <c r="F50" s="9">
        <f t="shared" si="0"/>
        <v>33.2033484478549</v>
      </c>
    </row>
    <row r="51" spans="1:6" ht="23.25" customHeight="1" x14ac:dyDescent="0.25">
      <c r="A51" s="5" t="s">
        <v>58</v>
      </c>
      <c r="B51" s="6" t="s">
        <v>21</v>
      </c>
      <c r="C51" s="6"/>
      <c r="D51" s="7">
        <v>6800</v>
      </c>
      <c r="E51" s="8">
        <v>2671.89</v>
      </c>
      <c r="F51" s="9">
        <f t="shared" si="0"/>
        <v>39.292499999999997</v>
      </c>
    </row>
    <row r="52" spans="1:6" ht="23.25" customHeight="1" thickBot="1" x14ac:dyDescent="0.3">
      <c r="A52" s="10" t="s">
        <v>59</v>
      </c>
      <c r="B52" s="11" t="s">
        <v>21</v>
      </c>
      <c r="C52" s="11" t="s">
        <v>7</v>
      </c>
      <c r="D52" s="12">
        <v>6800</v>
      </c>
      <c r="E52" s="13">
        <v>2671.89</v>
      </c>
      <c r="F52" s="14">
        <f t="shared" si="0"/>
        <v>39.292499999999997</v>
      </c>
    </row>
  </sheetData>
  <mergeCells count="9">
    <mergeCell ref="A7:F7"/>
    <mergeCell ref="A8:F8"/>
    <mergeCell ref="A9:F9"/>
    <mergeCell ref="A12:C12"/>
    <mergeCell ref="D1:F1"/>
    <mergeCell ref="D2:F2"/>
    <mergeCell ref="D3:F3"/>
    <mergeCell ref="D4:F4"/>
    <mergeCell ref="D5:F5"/>
  </mergeCells>
  <pageMargins left="0.70866141732283472" right="0.70866141732283472" top="0.74803149606299213" bottom="0.74803149606299213" header="0.31496062992125984" footer="0.31496062992125984"/>
  <pageSetup paperSize="9" scale="88" firstPageNumber="6" fitToHeight="0" orientation="portrait" useFirstPageNumber="1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Администратор</cp:lastModifiedBy>
  <cp:lastPrinted>2023-07-31T20:42:45Z</cp:lastPrinted>
  <dcterms:created xsi:type="dcterms:W3CDTF">2021-04-12T14:52:46Z</dcterms:created>
  <dcterms:modified xsi:type="dcterms:W3CDTF">2023-07-31T20:43:16Z</dcterms:modified>
</cp:coreProperties>
</file>